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390" yWindow="555" windowWidth="19815" windowHeight="7365"/>
  </bookViews>
  <sheets>
    <sheet name="Nilai_BJM" sheetId="5" r:id="rId1"/>
  </sheets>
  <definedNames>
    <definedName name="_xlnm._FilterDatabase" localSheetId="0" hidden="1">Nilai_BJM!$A$2:$H$44</definedName>
  </definedNames>
  <calcPr calcId="144525"/>
</workbook>
</file>

<file path=xl/calcChain.xml><?xml version="1.0" encoding="utf-8"?>
<calcChain xmlns="http://schemas.openxmlformats.org/spreadsheetml/2006/main"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3" i="5"/>
  <c r="H3" i="5" l="1"/>
  <c r="H43" i="5" l="1"/>
  <c r="H41" i="5"/>
  <c r="H39" i="5"/>
  <c r="H37" i="5"/>
  <c r="H35" i="5"/>
  <c r="H33" i="5"/>
  <c r="H31" i="5"/>
  <c r="H29" i="5"/>
  <c r="H27" i="5"/>
  <c r="H25" i="5"/>
  <c r="H23" i="5"/>
  <c r="H21" i="5"/>
  <c r="H19" i="5"/>
  <c r="H17" i="5"/>
  <c r="H15" i="5"/>
  <c r="H13" i="5"/>
  <c r="H11" i="5"/>
  <c r="H9" i="5"/>
  <c r="H7" i="5"/>
  <c r="H5" i="5"/>
  <c r="H18" i="5" l="1"/>
  <c r="H20" i="5"/>
  <c r="H22" i="5"/>
  <c r="H24" i="5"/>
  <c r="H30" i="5"/>
  <c r="H32" i="5"/>
  <c r="H34" i="5"/>
  <c r="H36" i="5"/>
  <c r="H40" i="5"/>
  <c r="H42" i="5"/>
  <c r="H44" i="5"/>
  <c r="H4" i="5"/>
  <c r="H6" i="5"/>
  <c r="H8" i="5"/>
  <c r="H10" i="5"/>
  <c r="H12" i="5"/>
  <c r="H14" i="5"/>
  <c r="H16" i="5"/>
  <c r="H26" i="5"/>
  <c r="H28" i="5"/>
  <c r="H38" i="5"/>
  <c r="G52" i="5" l="1"/>
  <c r="G51" i="5"/>
  <c r="G55" i="5"/>
  <c r="G50" i="5"/>
  <c r="G56" i="5"/>
  <c r="G53" i="5"/>
  <c r="G54" i="5"/>
  <c r="G57" i="5" l="1"/>
  <c r="H50" i="5" s="1"/>
  <c r="H53" i="5" l="1"/>
  <c r="H54" i="5"/>
  <c r="H56" i="5"/>
  <c r="H51" i="5"/>
  <c r="H55" i="5"/>
  <c r="H52" i="5"/>
</calcChain>
</file>

<file path=xl/sharedStrings.xml><?xml version="1.0" encoding="utf-8"?>
<sst xmlns="http://schemas.openxmlformats.org/spreadsheetml/2006/main" count="64" uniqueCount="61">
  <si>
    <t>NO</t>
  </si>
  <si>
    <t>NIM</t>
  </si>
  <si>
    <t>NAMA</t>
  </si>
  <si>
    <t>NILAI TOTAL</t>
  </si>
  <si>
    <t>INDEX</t>
  </si>
  <si>
    <t>Distribusi nilai</t>
  </si>
  <si>
    <t>AB</t>
  </si>
  <si>
    <t>Jumlah Mahasiswa</t>
  </si>
  <si>
    <t>`</t>
  </si>
  <si>
    <t>UTS</t>
  </si>
  <si>
    <t>Tugas Besar</t>
  </si>
  <si>
    <t>Nilai Akhir (SEMUA SKALA 100)</t>
  </si>
  <si>
    <t>Nilai rata-rata</t>
  </si>
  <si>
    <t>Standar Deviasi</t>
  </si>
  <si>
    <t>Tugas</t>
  </si>
  <si>
    <t>Tugas akhir/Uji Kom</t>
  </si>
  <si>
    <t>DEWI NURUL SARASWATI</t>
  </si>
  <si>
    <t>NUR FITRIYATI ROMDHONI</t>
  </si>
  <si>
    <t>ATIKA WAHYU KUSUMA WARDANI</t>
  </si>
  <si>
    <t>AS'AD MUHAMMAD NASHRULLAH</t>
  </si>
  <si>
    <t>R. AUDIO LESMANA</t>
  </si>
  <si>
    <t>YORIZA AFISA TARIGAN</t>
  </si>
  <si>
    <t>SITI AULIA RACHMA SUNETH</t>
  </si>
  <si>
    <t>ALIFFUDIN ILHAM ATA</t>
  </si>
  <si>
    <t>LUKY RENALDI</t>
  </si>
  <si>
    <t>JOHAN SUSILO</t>
  </si>
  <si>
    <t>HIMAWAN HIDAYAT SYAM</t>
  </si>
  <si>
    <t>FIQQY FAJRUL FALACH</t>
  </si>
  <si>
    <t>ASTRID ASYA OCTAVIA</t>
  </si>
  <si>
    <t>RISHA CHAERUNISA</t>
  </si>
  <si>
    <t>AMIRAH AMALIAH SAKHRUL</t>
  </si>
  <si>
    <t>RIFQI AMALIA NOFRIDA KUNTARI</t>
  </si>
  <si>
    <t>AQIL HENRI FAIQ</t>
  </si>
  <si>
    <t>RASLYANTHY FAWZEYA RASJID</t>
  </si>
  <si>
    <t>PUNGKY SILVIA RISTANTI</t>
  </si>
  <si>
    <t>FADHEL RAMADHAN</t>
  </si>
  <si>
    <t>DIAH AYU LESTARI</t>
  </si>
  <si>
    <t>ALYATHEA PUAN MAHARANI</t>
  </si>
  <si>
    <t>ALIF RAHMAWAN PRASETYO</t>
  </si>
  <si>
    <t>GINDRA WINALDI</t>
  </si>
  <si>
    <t>LISKA AMMAI</t>
  </si>
  <si>
    <t>DENI RAMDANI</t>
  </si>
  <si>
    <t>NATASYA YUNI ARYANTI</t>
  </si>
  <si>
    <t>DIAN EKA FITRIANI</t>
  </si>
  <si>
    <t>INSHY RAMADYAN PUTRI</t>
  </si>
  <si>
    <t>NURHASWAN HARIS</t>
  </si>
  <si>
    <t>ANATASYA BELLA</t>
  </si>
  <si>
    <t>RINA ROHIMAH</t>
  </si>
  <si>
    <t>MASITHA MASHUR</t>
  </si>
  <si>
    <t>YUNI HESTYANA</t>
  </si>
  <si>
    <t>CHAIRANI SAFIRA RATRI</t>
  </si>
  <si>
    <t>M.FAUZI ISHAK</t>
  </si>
  <si>
    <t>CYNDI OCTAVIANI SIBARANI</t>
  </si>
  <si>
    <t>LIBERTY ARTUR PANAMOTAN SIMANGUNSONG</t>
  </si>
  <si>
    <t>ANISAH MEGA JUNIAR</t>
  </si>
  <si>
    <t>INTANIA TRIVIYATI</t>
  </si>
  <si>
    <t>ANINDITA SAFNA OKTARIA</t>
  </si>
  <si>
    <t>RIYAN HADI PUTRA</t>
  </si>
  <si>
    <t>Jaringan</t>
  </si>
  <si>
    <t>CATV</t>
  </si>
  <si>
    <t>Tubes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</si>
</sst>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37">
    <xf numFmtId="0" fontId="0" fillId="2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9" fillId="0" borderId="0" xfId="0" applyFont="1" applyFill="1"/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3" borderId="1" xfId="0" applyFill="1" applyBorder="1"/>
    <xf numFmtId="1" fontId="0" fillId="3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5" fillId="4" borderId="0" xfId="0" applyFont="1" applyFill="1" applyBorder="1" applyAlignment="1">
      <alignment horizontal="right" wrapText="1"/>
    </xf>
    <xf numFmtId="0" fontId="7" fillId="4" borderId="0" xfId="0" applyFont="1" applyFill="1" applyBorder="1" applyAlignment="1">
      <alignment horizontal="center" wrapText="1"/>
    </xf>
    <xf numFmtId="1" fontId="0" fillId="4" borderId="0" xfId="0" applyNumberForma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8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0" xfId="0" applyFill="1"/>
    <xf numFmtId="0" fontId="7" fillId="6" borderId="0" xfId="0" applyFont="1" applyFill="1" applyBorder="1" applyAlignment="1">
      <alignment horizontal="center" wrapText="1"/>
    </xf>
    <xf numFmtId="1" fontId="9" fillId="4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/>
              <a:t>Distribusi Nilai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Nilai_BJM!$G$64</c:f>
              <c:strCache>
                <c:ptCount val="1"/>
                <c:pt idx="0">
                  <c:v>Jumlah Mahasiswa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Nilai_BJM!#REF!</c:f>
            </c:multiLvlStrRef>
          </c:cat>
          <c:val>
            <c:numRef>
              <c:f>Nilai_BJM!$G$65:$G$71</c:f>
              <c:numCache>
                <c:formatCode>General</c:formatCode>
                <c:ptCount val="7"/>
                <c:pt idx="0">
                  <c:v>8</c:v>
                </c:pt>
                <c:pt idx="1">
                  <c:v>32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73257344"/>
        <c:axId val="73258880"/>
      </c:barChart>
      <c:catAx>
        <c:axId val="73257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73258880"/>
        <c:crosses val="autoZero"/>
        <c:auto val="1"/>
        <c:lblAlgn val="ctr"/>
        <c:lblOffset val="100"/>
        <c:noMultiLvlLbl val="0"/>
      </c:catAx>
      <c:valAx>
        <c:axId val="73258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3257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58</xdr:row>
      <xdr:rowOff>185737</xdr:rowOff>
    </xdr:from>
    <xdr:to>
      <xdr:col>8</xdr:col>
      <xdr:colOff>0</xdr:colOff>
      <xdr:row>73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tabSelected="1" workbookViewId="0">
      <selection activeCell="F54" sqref="F54"/>
    </sheetView>
  </sheetViews>
  <sheetFormatPr defaultRowHeight="15" x14ac:dyDescent="0.25"/>
  <cols>
    <col min="1" max="1" width="6" style="2" customWidth="1"/>
    <col min="2" max="2" width="12.28515625" style="2" bestFit="1" customWidth="1"/>
    <col min="3" max="3" width="43.140625" style="2" bestFit="1" customWidth="1"/>
    <col min="4" max="4" width="8.85546875" style="31" bestFit="1" customWidth="1"/>
    <col min="5" max="5" width="8.85546875" style="26" bestFit="1" customWidth="1"/>
    <col min="6" max="6" width="15.85546875" style="20" bestFit="1" customWidth="1"/>
    <col min="7" max="7" width="17.7109375" style="9" bestFit="1" customWidth="1"/>
    <col min="8" max="8" width="9.140625" style="2"/>
  </cols>
  <sheetData>
    <row r="2" spans="1:8" ht="15.75" customHeight="1" x14ac:dyDescent="0.25">
      <c r="A2" s="15" t="s">
        <v>0</v>
      </c>
      <c r="B2" s="15" t="s">
        <v>1</v>
      </c>
      <c r="C2" s="15" t="s">
        <v>2</v>
      </c>
      <c r="D2" s="29" t="s">
        <v>58</v>
      </c>
      <c r="E2" s="24" t="s">
        <v>59</v>
      </c>
      <c r="F2" s="19" t="s">
        <v>60</v>
      </c>
      <c r="G2" s="15" t="s">
        <v>3</v>
      </c>
      <c r="H2" s="16" t="s">
        <v>4</v>
      </c>
    </row>
    <row r="3" spans="1:8" s="2" customFormat="1" x14ac:dyDescent="0.25">
      <c r="A3" s="3">
        <v>1</v>
      </c>
      <c r="B3" s="3">
        <v>6705140003</v>
      </c>
      <c r="C3" s="3" t="s">
        <v>16</v>
      </c>
      <c r="D3" s="30">
        <v>85.06</v>
      </c>
      <c r="E3" s="25">
        <v>82.76</v>
      </c>
      <c r="F3" s="12">
        <v>79</v>
      </c>
      <c r="G3" s="34">
        <f>((((D3+E3)/2)*0.8)+(F3*0.2))</f>
        <v>82.927999999999997</v>
      </c>
      <c r="H3" s="1" t="str">
        <f>IF(G3&gt;80,"A",IF(G3&gt;70,"AB",IF(G3&gt;65,"B",IF(G3&gt;60,"BC",IF(G3&gt;50,"C",IF(G3&gt;40,"D","E"))))))</f>
        <v>A</v>
      </c>
    </row>
    <row r="4" spans="1:8" s="2" customFormat="1" x14ac:dyDescent="0.25">
      <c r="A4" s="3">
        <v>2</v>
      </c>
      <c r="B4" s="3">
        <v>6705140033</v>
      </c>
      <c r="C4" s="3" t="s">
        <v>17</v>
      </c>
      <c r="D4" s="30">
        <v>87.850000000000009</v>
      </c>
      <c r="E4" s="25">
        <v>82.320000000000007</v>
      </c>
      <c r="F4" s="12">
        <v>82</v>
      </c>
      <c r="G4" s="34">
        <f t="shared" ref="G4:G44" si="0">((((D4+E4)/2)*0.8)+(F4*0.2))</f>
        <v>84.468000000000018</v>
      </c>
      <c r="H4" s="1" t="str">
        <f t="shared" ref="H4:H44" si="1">IF(G4&gt;80,"A",IF(G4&gt;70,"AB",IF(G4&gt;65,"B",IF(G4&gt;60,"BC",IF(G4&gt;50,"C",IF(G4&gt;40,"D","E"))))))</f>
        <v>A</v>
      </c>
    </row>
    <row r="5" spans="1:8" s="2" customFormat="1" x14ac:dyDescent="0.25">
      <c r="A5" s="3">
        <v>3</v>
      </c>
      <c r="B5" s="3">
        <v>6705140043</v>
      </c>
      <c r="C5" s="3" t="s">
        <v>18</v>
      </c>
      <c r="D5" s="30">
        <v>85.970000000000013</v>
      </c>
      <c r="E5" s="25">
        <v>80.400000000000006</v>
      </c>
      <c r="F5" s="12">
        <v>82</v>
      </c>
      <c r="G5" s="34">
        <f t="shared" si="0"/>
        <v>82.948000000000008</v>
      </c>
      <c r="H5" s="1" t="str">
        <f t="shared" si="1"/>
        <v>A</v>
      </c>
    </row>
    <row r="6" spans="1:8" s="2" customFormat="1" x14ac:dyDescent="0.25">
      <c r="A6" s="3">
        <v>4</v>
      </c>
      <c r="B6" s="3">
        <v>6705140053</v>
      </c>
      <c r="C6" s="3" t="s">
        <v>19</v>
      </c>
      <c r="D6" s="30">
        <v>92.78</v>
      </c>
      <c r="E6" s="25">
        <v>82.84</v>
      </c>
      <c r="F6" s="12">
        <v>82</v>
      </c>
      <c r="G6" s="34">
        <f t="shared" si="0"/>
        <v>86.64800000000001</v>
      </c>
      <c r="H6" s="1" t="str">
        <f t="shared" si="1"/>
        <v>A</v>
      </c>
    </row>
    <row r="7" spans="1:8" s="2" customFormat="1" x14ac:dyDescent="0.25">
      <c r="A7" s="3">
        <v>5</v>
      </c>
      <c r="B7" s="3">
        <v>6705140067</v>
      </c>
      <c r="C7" s="3" t="s">
        <v>20</v>
      </c>
      <c r="D7" s="30">
        <v>78.75</v>
      </c>
      <c r="E7" s="25">
        <v>77.52000000000001</v>
      </c>
      <c r="F7" s="12">
        <v>81</v>
      </c>
      <c r="G7" s="34">
        <f t="shared" si="0"/>
        <v>78.708000000000013</v>
      </c>
      <c r="H7" s="1" t="str">
        <f t="shared" si="1"/>
        <v>AB</v>
      </c>
    </row>
    <row r="8" spans="1:8" s="2" customFormat="1" x14ac:dyDescent="0.25">
      <c r="A8" s="13">
        <v>6</v>
      </c>
      <c r="B8" s="13">
        <v>6705140088</v>
      </c>
      <c r="C8" s="13" t="s">
        <v>21</v>
      </c>
      <c r="D8" s="30">
        <v>89.33</v>
      </c>
      <c r="E8" s="25">
        <v>79.640000000000015</v>
      </c>
      <c r="F8" s="12">
        <v>81</v>
      </c>
      <c r="G8" s="34">
        <f t="shared" si="0"/>
        <v>83.788000000000011</v>
      </c>
      <c r="H8" s="1" t="str">
        <f t="shared" si="1"/>
        <v>A</v>
      </c>
    </row>
    <row r="9" spans="1:8" s="2" customFormat="1" x14ac:dyDescent="0.25">
      <c r="A9" s="3">
        <v>7</v>
      </c>
      <c r="B9" s="3">
        <v>6705140118</v>
      </c>
      <c r="C9" s="3" t="s">
        <v>22</v>
      </c>
      <c r="D9" s="30">
        <v>84.34</v>
      </c>
      <c r="E9" s="25">
        <v>78.12</v>
      </c>
      <c r="F9" s="12">
        <v>84</v>
      </c>
      <c r="G9" s="34">
        <f t="shared" si="0"/>
        <v>81.784000000000006</v>
      </c>
      <c r="H9" s="1" t="str">
        <f t="shared" si="1"/>
        <v>A</v>
      </c>
    </row>
    <row r="10" spans="1:8" s="2" customFormat="1" x14ac:dyDescent="0.25">
      <c r="A10" s="3">
        <v>8</v>
      </c>
      <c r="B10" s="3">
        <v>6705142008</v>
      </c>
      <c r="C10" s="3" t="s">
        <v>23</v>
      </c>
      <c r="D10" s="30">
        <v>79.459999999999994</v>
      </c>
      <c r="E10" s="25">
        <v>81.040000000000006</v>
      </c>
      <c r="F10" s="12">
        <v>79</v>
      </c>
      <c r="G10" s="34">
        <f t="shared" si="0"/>
        <v>80</v>
      </c>
      <c r="H10" s="1" t="str">
        <f t="shared" si="1"/>
        <v>AB</v>
      </c>
    </row>
    <row r="11" spans="1:8" s="2" customFormat="1" x14ac:dyDescent="0.25">
      <c r="A11" s="3">
        <v>9</v>
      </c>
      <c r="B11" s="3">
        <v>6705142148</v>
      </c>
      <c r="C11" s="3" t="s">
        <v>24</v>
      </c>
      <c r="D11" s="30">
        <v>82.08</v>
      </c>
      <c r="E11" s="25">
        <v>81</v>
      </c>
      <c r="F11" s="12">
        <v>81</v>
      </c>
      <c r="G11" s="34">
        <f t="shared" si="0"/>
        <v>81.432000000000002</v>
      </c>
      <c r="H11" s="1" t="str">
        <f t="shared" si="1"/>
        <v>A</v>
      </c>
    </row>
    <row r="12" spans="1:8" s="2" customFormat="1" x14ac:dyDescent="0.25">
      <c r="A12" s="3">
        <v>10</v>
      </c>
      <c r="B12" s="3">
        <v>6705144013</v>
      </c>
      <c r="C12" s="3" t="s">
        <v>25</v>
      </c>
      <c r="D12" s="30">
        <v>85.02</v>
      </c>
      <c r="E12" s="25">
        <v>79.88000000000001</v>
      </c>
      <c r="F12" s="12">
        <v>84</v>
      </c>
      <c r="G12" s="34">
        <f t="shared" si="0"/>
        <v>82.76</v>
      </c>
      <c r="H12" s="1" t="str">
        <f t="shared" si="1"/>
        <v>A</v>
      </c>
    </row>
    <row r="13" spans="1:8" s="2" customFormat="1" x14ac:dyDescent="0.25">
      <c r="A13" s="3">
        <v>11</v>
      </c>
      <c r="B13" s="3">
        <v>6705144018</v>
      </c>
      <c r="C13" s="3" t="s">
        <v>26</v>
      </c>
      <c r="D13" s="30">
        <v>85.56</v>
      </c>
      <c r="E13" s="25">
        <v>81.319999999999993</v>
      </c>
      <c r="F13" s="12">
        <v>79</v>
      </c>
      <c r="G13" s="34">
        <f t="shared" si="0"/>
        <v>82.551999999999992</v>
      </c>
      <c r="H13" s="1" t="str">
        <f t="shared" si="1"/>
        <v>A</v>
      </c>
    </row>
    <row r="14" spans="1:8" s="2" customFormat="1" x14ac:dyDescent="0.25">
      <c r="A14" s="3">
        <v>12</v>
      </c>
      <c r="B14" s="3">
        <v>6705144038</v>
      </c>
      <c r="C14" s="3" t="s">
        <v>27</v>
      </c>
      <c r="D14" s="30">
        <v>83.740000000000009</v>
      </c>
      <c r="E14" s="25">
        <v>80.64</v>
      </c>
      <c r="F14" s="12">
        <v>82</v>
      </c>
      <c r="G14" s="34">
        <f t="shared" si="0"/>
        <v>82.152000000000001</v>
      </c>
      <c r="H14" s="1" t="str">
        <f t="shared" si="1"/>
        <v>A</v>
      </c>
    </row>
    <row r="15" spans="1:8" s="2" customFormat="1" x14ac:dyDescent="0.25">
      <c r="A15" s="3">
        <v>13</v>
      </c>
      <c r="B15" s="3">
        <v>6705144044</v>
      </c>
      <c r="C15" s="3" t="s">
        <v>28</v>
      </c>
      <c r="D15" s="30">
        <v>77.98</v>
      </c>
      <c r="E15" s="25">
        <v>79.2</v>
      </c>
      <c r="F15" s="12">
        <v>82</v>
      </c>
      <c r="G15" s="34">
        <f t="shared" si="0"/>
        <v>79.272000000000006</v>
      </c>
      <c r="H15" s="1" t="str">
        <f t="shared" si="1"/>
        <v>AB</v>
      </c>
    </row>
    <row r="16" spans="1:8" s="2" customFormat="1" x14ac:dyDescent="0.25">
      <c r="A16" s="3">
        <v>14</v>
      </c>
      <c r="B16" s="3">
        <v>6705144048</v>
      </c>
      <c r="C16" s="3" t="s">
        <v>29</v>
      </c>
      <c r="D16" s="30">
        <v>92.570000000000007</v>
      </c>
      <c r="E16" s="25">
        <v>82.56</v>
      </c>
      <c r="F16" s="12">
        <v>82</v>
      </c>
      <c r="G16" s="34">
        <f t="shared" si="0"/>
        <v>86.452000000000012</v>
      </c>
      <c r="H16" s="1" t="str">
        <f t="shared" si="1"/>
        <v>A</v>
      </c>
    </row>
    <row r="17" spans="1:8" s="2" customFormat="1" x14ac:dyDescent="0.25">
      <c r="A17" s="3">
        <v>15</v>
      </c>
      <c r="B17" s="3">
        <v>6705144058</v>
      </c>
      <c r="C17" s="3" t="s">
        <v>30</v>
      </c>
      <c r="D17" s="30">
        <v>83.160000000000011</v>
      </c>
      <c r="E17" s="25">
        <v>80.84</v>
      </c>
      <c r="F17" s="12">
        <v>81</v>
      </c>
      <c r="G17" s="34">
        <f t="shared" si="0"/>
        <v>81.800000000000011</v>
      </c>
      <c r="H17" s="1" t="str">
        <f t="shared" si="1"/>
        <v>A</v>
      </c>
    </row>
    <row r="18" spans="1:8" s="2" customFormat="1" x14ac:dyDescent="0.25">
      <c r="A18" s="3">
        <v>16</v>
      </c>
      <c r="B18" s="3">
        <v>6705144063</v>
      </c>
      <c r="C18" s="3" t="s">
        <v>31</v>
      </c>
      <c r="D18" s="30">
        <v>90.009999999999991</v>
      </c>
      <c r="E18" s="25">
        <v>79.960000000000008</v>
      </c>
      <c r="F18" s="12">
        <v>81</v>
      </c>
      <c r="G18" s="34">
        <f t="shared" si="0"/>
        <v>84.188000000000002</v>
      </c>
      <c r="H18" s="1" t="str">
        <f t="shared" si="1"/>
        <v>A</v>
      </c>
    </row>
    <row r="19" spans="1:8" s="2" customFormat="1" x14ac:dyDescent="0.25">
      <c r="A19" s="3">
        <v>17</v>
      </c>
      <c r="B19" s="3">
        <v>6705144068</v>
      </c>
      <c r="C19" s="3" t="s">
        <v>32</v>
      </c>
      <c r="D19" s="30">
        <v>83.14</v>
      </c>
      <c r="E19" s="25">
        <v>77.44</v>
      </c>
      <c r="F19" s="12">
        <v>84</v>
      </c>
      <c r="G19" s="34">
        <f t="shared" si="0"/>
        <v>81.031999999999996</v>
      </c>
      <c r="H19" s="1" t="str">
        <f t="shared" si="1"/>
        <v>A</v>
      </c>
    </row>
    <row r="20" spans="1:8" s="2" customFormat="1" x14ac:dyDescent="0.25">
      <c r="A20" s="3">
        <v>18</v>
      </c>
      <c r="B20" s="3">
        <v>6705144073</v>
      </c>
      <c r="C20" s="3" t="s">
        <v>33</v>
      </c>
      <c r="D20" s="30">
        <v>79.959999999999994</v>
      </c>
      <c r="E20" s="25">
        <v>81.400000000000006</v>
      </c>
      <c r="F20" s="12">
        <v>79</v>
      </c>
      <c r="G20" s="34">
        <f t="shared" si="0"/>
        <v>80.344000000000008</v>
      </c>
      <c r="H20" s="1" t="str">
        <f t="shared" si="1"/>
        <v>A</v>
      </c>
    </row>
    <row r="21" spans="1:8" s="2" customFormat="1" x14ac:dyDescent="0.25">
      <c r="A21" s="3">
        <v>19</v>
      </c>
      <c r="B21" s="3">
        <v>6705144078</v>
      </c>
      <c r="C21" s="3" t="s">
        <v>34</v>
      </c>
      <c r="D21" s="30">
        <v>82.970000000000013</v>
      </c>
      <c r="E21" s="25">
        <v>80</v>
      </c>
      <c r="F21" s="12">
        <v>81</v>
      </c>
      <c r="G21" s="34">
        <f t="shared" si="0"/>
        <v>81.388000000000019</v>
      </c>
      <c r="H21" s="1" t="str">
        <f t="shared" si="1"/>
        <v>A</v>
      </c>
    </row>
    <row r="22" spans="1:8" s="2" customFormat="1" x14ac:dyDescent="0.25">
      <c r="A22" s="3">
        <v>20</v>
      </c>
      <c r="B22" s="3">
        <v>6705144083</v>
      </c>
      <c r="C22" s="3" t="s">
        <v>35</v>
      </c>
      <c r="D22" s="30">
        <v>87.340000000000018</v>
      </c>
      <c r="E22" s="25">
        <v>80.08</v>
      </c>
      <c r="F22" s="12">
        <v>84</v>
      </c>
      <c r="G22" s="34">
        <f t="shared" si="0"/>
        <v>83.768000000000001</v>
      </c>
      <c r="H22" s="1" t="str">
        <f t="shared" si="1"/>
        <v>A</v>
      </c>
    </row>
    <row r="23" spans="1:8" s="2" customFormat="1" x14ac:dyDescent="0.25">
      <c r="A23" s="3">
        <v>21</v>
      </c>
      <c r="B23" s="3">
        <v>6705144093</v>
      </c>
      <c r="C23" s="3" t="s">
        <v>36</v>
      </c>
      <c r="D23" s="30">
        <v>87.58</v>
      </c>
      <c r="E23" s="25">
        <v>82.76</v>
      </c>
      <c r="F23" s="12">
        <v>79</v>
      </c>
      <c r="G23" s="34">
        <f t="shared" si="0"/>
        <v>83.936000000000007</v>
      </c>
      <c r="H23" s="1" t="str">
        <f t="shared" si="1"/>
        <v>A</v>
      </c>
    </row>
    <row r="24" spans="1:8" s="2" customFormat="1" x14ac:dyDescent="0.25">
      <c r="A24" s="3">
        <v>22</v>
      </c>
      <c r="B24" s="3">
        <v>6705144098</v>
      </c>
      <c r="C24" s="3" t="s">
        <v>37</v>
      </c>
      <c r="D24" s="30">
        <v>83.490000000000009</v>
      </c>
      <c r="E24" s="25">
        <v>82.039999999999992</v>
      </c>
      <c r="F24" s="12">
        <v>82</v>
      </c>
      <c r="G24" s="34">
        <f t="shared" si="0"/>
        <v>82.612000000000009</v>
      </c>
      <c r="H24" s="1" t="str">
        <f t="shared" si="1"/>
        <v>A</v>
      </c>
    </row>
    <row r="25" spans="1:8" s="2" customFormat="1" x14ac:dyDescent="0.25">
      <c r="A25" s="3">
        <v>23</v>
      </c>
      <c r="B25" s="3">
        <v>6705144103</v>
      </c>
      <c r="C25" s="3" t="s">
        <v>38</v>
      </c>
      <c r="D25" s="30">
        <v>87.800000000000011</v>
      </c>
      <c r="E25" s="25">
        <v>80.8</v>
      </c>
      <c r="F25" s="12">
        <v>82</v>
      </c>
      <c r="G25" s="34">
        <f t="shared" si="0"/>
        <v>83.840000000000018</v>
      </c>
      <c r="H25" s="1" t="str">
        <f t="shared" si="1"/>
        <v>A</v>
      </c>
    </row>
    <row r="26" spans="1:8" s="2" customFormat="1" x14ac:dyDescent="0.25">
      <c r="A26" s="3">
        <v>24</v>
      </c>
      <c r="B26" s="3">
        <v>6705144108</v>
      </c>
      <c r="C26" s="3" t="s">
        <v>39</v>
      </c>
      <c r="D26" s="30">
        <v>88.360000000000014</v>
      </c>
      <c r="E26" s="25">
        <v>80.960000000000008</v>
      </c>
      <c r="F26" s="12">
        <v>82</v>
      </c>
      <c r="G26" s="34">
        <f t="shared" si="0"/>
        <v>84.128000000000014</v>
      </c>
      <c r="H26" s="1" t="str">
        <f t="shared" si="1"/>
        <v>A</v>
      </c>
    </row>
    <row r="27" spans="1:8" s="2" customFormat="1" x14ac:dyDescent="0.25">
      <c r="A27" s="13">
        <v>25</v>
      </c>
      <c r="B27" s="13">
        <v>6705144113</v>
      </c>
      <c r="C27" s="13" t="s">
        <v>40</v>
      </c>
      <c r="D27" s="8">
        <v>85.100000000000009</v>
      </c>
      <c r="E27" s="8">
        <v>80.319999999999993</v>
      </c>
      <c r="F27" s="14">
        <v>81</v>
      </c>
      <c r="G27" s="34">
        <f t="shared" si="0"/>
        <v>82.368000000000009</v>
      </c>
      <c r="H27" s="8" t="str">
        <f t="shared" si="1"/>
        <v>A</v>
      </c>
    </row>
    <row r="28" spans="1:8" s="2" customFormat="1" x14ac:dyDescent="0.25">
      <c r="A28" s="3">
        <v>26</v>
      </c>
      <c r="B28" s="3">
        <v>6705144114</v>
      </c>
      <c r="C28" s="3" t="s">
        <v>41</v>
      </c>
      <c r="D28" s="30">
        <v>78.930000000000007</v>
      </c>
      <c r="E28" s="25">
        <v>77.28</v>
      </c>
      <c r="F28" s="12">
        <v>81</v>
      </c>
      <c r="G28" s="34">
        <f t="shared" si="0"/>
        <v>78.684000000000012</v>
      </c>
      <c r="H28" s="1" t="str">
        <f t="shared" si="1"/>
        <v>AB</v>
      </c>
    </row>
    <row r="29" spans="1:8" s="2" customFormat="1" x14ac:dyDescent="0.25">
      <c r="A29" s="3">
        <v>27</v>
      </c>
      <c r="B29" s="3">
        <v>6705144123</v>
      </c>
      <c r="C29" s="3" t="s">
        <v>42</v>
      </c>
      <c r="D29" s="30">
        <v>85.5</v>
      </c>
      <c r="E29" s="25">
        <v>78.88</v>
      </c>
      <c r="F29" s="12">
        <v>84</v>
      </c>
      <c r="G29" s="34">
        <f t="shared" si="0"/>
        <v>82.551999999999992</v>
      </c>
      <c r="H29" s="1" t="str">
        <f t="shared" si="1"/>
        <v>A</v>
      </c>
    </row>
    <row r="30" spans="1:8" s="2" customFormat="1" x14ac:dyDescent="0.25">
      <c r="A30" s="3">
        <v>28</v>
      </c>
      <c r="B30" s="3">
        <v>6705144128</v>
      </c>
      <c r="C30" s="3" t="s">
        <v>43</v>
      </c>
      <c r="D30" s="30">
        <v>84.990000000000009</v>
      </c>
      <c r="E30" s="25">
        <v>82.2</v>
      </c>
      <c r="F30" s="12">
        <v>79</v>
      </c>
      <c r="G30" s="34">
        <f t="shared" si="0"/>
        <v>82.676000000000002</v>
      </c>
      <c r="H30" s="1" t="str">
        <f t="shared" si="1"/>
        <v>A</v>
      </c>
    </row>
    <row r="31" spans="1:8" s="2" customFormat="1" x14ac:dyDescent="0.25">
      <c r="A31" s="3">
        <v>29</v>
      </c>
      <c r="B31" s="3">
        <v>6705144133</v>
      </c>
      <c r="C31" s="3" t="s">
        <v>44</v>
      </c>
      <c r="D31" s="30">
        <v>85.59</v>
      </c>
      <c r="E31" s="25">
        <v>80.599999999999994</v>
      </c>
      <c r="F31" s="12">
        <v>81</v>
      </c>
      <c r="G31" s="34">
        <f t="shared" si="0"/>
        <v>82.676000000000002</v>
      </c>
      <c r="H31" s="1" t="str">
        <f t="shared" si="1"/>
        <v>A</v>
      </c>
    </row>
    <row r="32" spans="1:8" s="2" customFormat="1" x14ac:dyDescent="0.25">
      <c r="A32" s="3">
        <v>30</v>
      </c>
      <c r="B32" s="3">
        <v>6705144135</v>
      </c>
      <c r="C32" s="3" t="s">
        <v>45</v>
      </c>
      <c r="D32" s="30">
        <v>87.77000000000001</v>
      </c>
      <c r="E32" s="25">
        <v>81.88</v>
      </c>
      <c r="F32" s="12">
        <v>84</v>
      </c>
      <c r="G32" s="34">
        <f t="shared" si="0"/>
        <v>84.66</v>
      </c>
      <c r="H32" s="1" t="str">
        <f t="shared" si="1"/>
        <v>A</v>
      </c>
    </row>
    <row r="33" spans="1:8" s="2" customFormat="1" x14ac:dyDescent="0.25">
      <c r="A33" s="3">
        <v>31</v>
      </c>
      <c r="B33" s="3">
        <v>6705144143</v>
      </c>
      <c r="C33" s="3" t="s">
        <v>46</v>
      </c>
      <c r="D33" s="30">
        <v>87.38</v>
      </c>
      <c r="E33" s="25">
        <v>82.52000000000001</v>
      </c>
      <c r="F33" s="12">
        <v>79</v>
      </c>
      <c r="G33" s="34">
        <f t="shared" si="0"/>
        <v>83.76</v>
      </c>
      <c r="H33" s="1" t="str">
        <f t="shared" si="1"/>
        <v>A</v>
      </c>
    </row>
    <row r="34" spans="1:8" s="2" customFormat="1" x14ac:dyDescent="0.25">
      <c r="A34" s="3">
        <v>32</v>
      </c>
      <c r="B34" s="3">
        <v>6705144153</v>
      </c>
      <c r="C34" s="3" t="s">
        <v>47</v>
      </c>
      <c r="D34" s="30">
        <v>84.63000000000001</v>
      </c>
      <c r="E34" s="25">
        <v>82.04</v>
      </c>
      <c r="F34" s="12">
        <v>82</v>
      </c>
      <c r="G34" s="34">
        <f t="shared" si="0"/>
        <v>83.068000000000012</v>
      </c>
      <c r="H34" s="1" t="str">
        <f t="shared" si="1"/>
        <v>A</v>
      </c>
    </row>
    <row r="35" spans="1:8" s="2" customFormat="1" x14ac:dyDescent="0.25">
      <c r="A35" s="3">
        <v>33</v>
      </c>
      <c r="B35" s="3">
        <v>6705144158</v>
      </c>
      <c r="C35" s="3" t="s">
        <v>48</v>
      </c>
      <c r="D35" s="30">
        <v>88.990000000000009</v>
      </c>
      <c r="E35" s="25">
        <v>81.2</v>
      </c>
      <c r="F35" s="12">
        <v>82</v>
      </c>
      <c r="G35" s="34">
        <f t="shared" si="0"/>
        <v>84.476000000000013</v>
      </c>
      <c r="H35" s="1" t="str">
        <f t="shared" si="1"/>
        <v>A</v>
      </c>
    </row>
    <row r="36" spans="1:8" s="2" customFormat="1" x14ac:dyDescent="0.25">
      <c r="A36" s="3">
        <v>34</v>
      </c>
      <c r="B36" s="3">
        <v>6705144163</v>
      </c>
      <c r="C36" s="3" t="s">
        <v>49</v>
      </c>
      <c r="D36" s="30">
        <v>92.420000000000016</v>
      </c>
      <c r="E36" s="25">
        <v>81.480000000000018</v>
      </c>
      <c r="F36" s="12">
        <v>82</v>
      </c>
      <c r="G36" s="34">
        <f t="shared" si="0"/>
        <v>85.960000000000022</v>
      </c>
      <c r="H36" s="1" t="str">
        <f t="shared" si="1"/>
        <v>A</v>
      </c>
    </row>
    <row r="37" spans="1:8" s="2" customFormat="1" x14ac:dyDescent="0.25">
      <c r="A37" s="3">
        <v>35</v>
      </c>
      <c r="B37" s="3">
        <v>6705144168</v>
      </c>
      <c r="C37" s="3" t="s">
        <v>50</v>
      </c>
      <c r="D37" s="30">
        <v>82.82</v>
      </c>
      <c r="E37" s="25">
        <v>80.319999999999993</v>
      </c>
      <c r="F37" s="12">
        <v>81</v>
      </c>
      <c r="G37" s="34">
        <f t="shared" si="0"/>
        <v>81.456000000000003</v>
      </c>
      <c r="H37" s="1" t="str">
        <f t="shared" si="1"/>
        <v>A</v>
      </c>
    </row>
    <row r="38" spans="1:8" s="2" customFormat="1" x14ac:dyDescent="0.25">
      <c r="A38" s="3">
        <v>36</v>
      </c>
      <c r="B38" s="3">
        <v>6705144173</v>
      </c>
      <c r="C38" s="3" t="s">
        <v>51</v>
      </c>
      <c r="D38" s="30">
        <v>87.77000000000001</v>
      </c>
      <c r="E38" s="25">
        <v>79.08</v>
      </c>
      <c r="F38" s="12">
        <v>81</v>
      </c>
      <c r="G38" s="34">
        <f t="shared" si="0"/>
        <v>82.940000000000012</v>
      </c>
      <c r="H38" s="1" t="str">
        <f t="shared" si="1"/>
        <v>A</v>
      </c>
    </row>
    <row r="39" spans="1:8" s="2" customFormat="1" x14ac:dyDescent="0.25">
      <c r="A39" s="3">
        <v>37</v>
      </c>
      <c r="B39" s="3">
        <v>6705144178</v>
      </c>
      <c r="C39" s="3" t="s">
        <v>52</v>
      </c>
      <c r="D39" s="30">
        <v>82.99</v>
      </c>
      <c r="E39" s="25">
        <v>76.680000000000007</v>
      </c>
      <c r="F39" s="12">
        <v>84</v>
      </c>
      <c r="G39" s="34">
        <f t="shared" si="0"/>
        <v>80.668000000000006</v>
      </c>
      <c r="H39" s="1" t="str">
        <f t="shared" si="1"/>
        <v>A</v>
      </c>
    </row>
    <row r="40" spans="1:8" s="2" customFormat="1" x14ac:dyDescent="0.25">
      <c r="A40" s="3">
        <v>38</v>
      </c>
      <c r="B40" s="3">
        <v>6705144180</v>
      </c>
      <c r="C40" s="3" t="s">
        <v>53</v>
      </c>
      <c r="D40" s="30">
        <v>82.970000000000013</v>
      </c>
      <c r="E40" s="25">
        <v>79.64</v>
      </c>
      <c r="F40" s="12">
        <v>79</v>
      </c>
      <c r="G40" s="34">
        <f t="shared" si="0"/>
        <v>80.844000000000008</v>
      </c>
      <c r="H40" s="1" t="str">
        <f t="shared" si="1"/>
        <v>A</v>
      </c>
    </row>
    <row r="41" spans="1:8" s="2" customFormat="1" x14ac:dyDescent="0.25">
      <c r="A41" s="3">
        <v>39</v>
      </c>
      <c r="B41" s="3">
        <v>6705144183</v>
      </c>
      <c r="C41" s="3" t="s">
        <v>54</v>
      </c>
      <c r="D41" s="30">
        <v>85.070000000000007</v>
      </c>
      <c r="E41" s="25">
        <v>81</v>
      </c>
      <c r="F41" s="33">
        <v>81</v>
      </c>
      <c r="G41" s="34">
        <f t="shared" si="0"/>
        <v>82.628</v>
      </c>
      <c r="H41" s="1" t="str">
        <f t="shared" si="1"/>
        <v>A</v>
      </c>
    </row>
    <row r="42" spans="1:8" s="2" customFormat="1" x14ac:dyDescent="0.25">
      <c r="A42" s="3">
        <v>40</v>
      </c>
      <c r="B42" s="3">
        <v>6705144188</v>
      </c>
      <c r="C42" s="3" t="s">
        <v>55</v>
      </c>
      <c r="D42" s="30">
        <v>89</v>
      </c>
      <c r="E42" s="25">
        <v>81.28</v>
      </c>
      <c r="F42" s="11">
        <v>84</v>
      </c>
      <c r="G42" s="34">
        <f t="shared" si="0"/>
        <v>84.912000000000006</v>
      </c>
      <c r="H42" s="1" t="str">
        <f t="shared" si="1"/>
        <v>A</v>
      </c>
    </row>
    <row r="43" spans="1:8" s="2" customFormat="1" x14ac:dyDescent="0.25">
      <c r="A43" s="3">
        <v>41</v>
      </c>
      <c r="B43" s="3">
        <v>6705144193</v>
      </c>
      <c r="C43" s="3" t="s">
        <v>56</v>
      </c>
      <c r="D43" s="30">
        <v>83.920000000000016</v>
      </c>
      <c r="E43" s="25">
        <v>83.28</v>
      </c>
      <c r="F43" s="11">
        <v>79</v>
      </c>
      <c r="G43" s="34">
        <f t="shared" si="0"/>
        <v>82.68</v>
      </c>
      <c r="H43" s="1" t="str">
        <f t="shared" si="1"/>
        <v>A</v>
      </c>
    </row>
    <row r="44" spans="1:8" s="2" customFormat="1" x14ac:dyDescent="0.25">
      <c r="A44" s="3">
        <v>42</v>
      </c>
      <c r="B44" s="3">
        <v>6705144198</v>
      </c>
      <c r="C44" s="3" t="s">
        <v>57</v>
      </c>
      <c r="D44" s="30">
        <v>80.610000000000014</v>
      </c>
      <c r="E44" s="25">
        <v>81.960000000000008</v>
      </c>
      <c r="F44" s="11">
        <v>82</v>
      </c>
      <c r="G44" s="34">
        <f t="shared" si="0"/>
        <v>81.428000000000011</v>
      </c>
      <c r="H44" s="1" t="str">
        <f t="shared" si="1"/>
        <v>A</v>
      </c>
    </row>
    <row r="45" spans="1:8" s="2" customFormat="1" x14ac:dyDescent="0.25">
      <c r="D45" s="31"/>
      <c r="E45" s="26"/>
      <c r="F45" s="23"/>
      <c r="G45" s="10"/>
    </row>
    <row r="46" spans="1:8" s="2" customFormat="1" x14ac:dyDescent="0.25">
      <c r="D46" s="31"/>
      <c r="E46" s="26"/>
      <c r="F46" s="20"/>
      <c r="G46" s="10"/>
    </row>
    <row r="47" spans="1:8" s="2" customFormat="1" x14ac:dyDescent="0.25">
      <c r="B47" s="4"/>
      <c r="C47" s="35" t="s">
        <v>5</v>
      </c>
      <c r="D47" s="35"/>
      <c r="E47" s="35"/>
      <c r="F47" s="36" t="s">
        <v>11</v>
      </c>
      <c r="G47" s="36"/>
    </row>
    <row r="48" spans="1:8" s="2" customFormat="1" ht="15" customHeight="1" x14ac:dyDescent="0.25">
      <c r="A48" s="4" t="s">
        <v>8</v>
      </c>
      <c r="B48" s="4" t="s">
        <v>9</v>
      </c>
      <c r="C48" s="5">
        <v>30</v>
      </c>
      <c r="D48" s="32"/>
      <c r="E48" s="27"/>
      <c r="F48" s="21" t="s">
        <v>12</v>
      </c>
      <c r="G48" s="7"/>
    </row>
    <row r="49" spans="2:8" s="2" customFormat="1" ht="15" customHeight="1" x14ac:dyDescent="0.25">
      <c r="B49" s="4" t="s">
        <v>14</v>
      </c>
      <c r="C49" s="5">
        <v>10</v>
      </c>
      <c r="D49" s="32"/>
      <c r="E49" s="27"/>
      <c r="F49" s="21" t="s">
        <v>13</v>
      </c>
      <c r="G49" s="7"/>
    </row>
    <row r="50" spans="2:8" s="2" customFormat="1" ht="15" customHeight="1" x14ac:dyDescent="0.25">
      <c r="B50" s="4" t="s">
        <v>15</v>
      </c>
      <c r="C50" s="5">
        <v>20</v>
      </c>
      <c r="D50" s="32"/>
      <c r="E50" s="27"/>
      <c r="F50" s="21" t="s">
        <v>5</v>
      </c>
      <c r="G50" s="6">
        <f>COUNTIF(H3:H44,"A")</f>
        <v>38</v>
      </c>
      <c r="H50" s="17">
        <f>((G50/G57)*100)</f>
        <v>90.476190476190482</v>
      </c>
    </row>
    <row r="51" spans="2:8" s="2" customFormat="1" x14ac:dyDescent="0.25">
      <c r="B51" s="4" t="s">
        <v>10</v>
      </c>
      <c r="C51" s="5">
        <v>40</v>
      </c>
      <c r="D51" s="32"/>
      <c r="E51" s="27"/>
      <c r="F51" s="22"/>
      <c r="G51" s="6">
        <f>COUNTIF(H3:H44,"B")</f>
        <v>0</v>
      </c>
      <c r="H51" s="17">
        <f>((G51/G57)*100)</f>
        <v>0</v>
      </c>
    </row>
    <row r="52" spans="2:8" s="2" customFormat="1" x14ac:dyDescent="0.25">
      <c r="C52" s="5"/>
      <c r="D52" s="32"/>
      <c r="E52" s="27"/>
      <c r="F52" s="22"/>
      <c r="G52" s="6">
        <f>COUNTIF(H3:H44,"C")</f>
        <v>0</v>
      </c>
      <c r="H52" s="17">
        <f>((G52/G57)*100)</f>
        <v>0</v>
      </c>
    </row>
    <row r="53" spans="2:8" s="2" customFormat="1" x14ac:dyDescent="0.25">
      <c r="C53" s="5"/>
      <c r="D53" s="32"/>
      <c r="E53" s="27"/>
      <c r="F53" s="22"/>
      <c r="G53" s="6">
        <f>COUNTIF(H3:H44,"D")</f>
        <v>0</v>
      </c>
      <c r="H53" s="17">
        <f>((G53/G57)*100)</f>
        <v>0</v>
      </c>
    </row>
    <row r="54" spans="2:8" x14ac:dyDescent="0.25">
      <c r="C54" s="35" t="s">
        <v>7</v>
      </c>
      <c r="D54" s="35"/>
      <c r="E54" s="35"/>
      <c r="F54" s="22"/>
      <c r="G54" s="6">
        <f>COUNTIF(H3:H44,"E")</f>
        <v>0</v>
      </c>
      <c r="H54" s="17">
        <f>((G54/G57)*100)</f>
        <v>0</v>
      </c>
    </row>
    <row r="55" spans="2:8" x14ac:dyDescent="0.25">
      <c r="E55" s="28"/>
      <c r="F55" s="22" t="s">
        <v>6</v>
      </c>
      <c r="G55" s="6">
        <f>COUNTIF(H3:H44,"AB")</f>
        <v>4</v>
      </c>
      <c r="H55" s="17">
        <f>((G55/G57)*100)</f>
        <v>9.5238095238095237</v>
      </c>
    </row>
    <row r="56" spans="2:8" x14ac:dyDescent="0.25">
      <c r="E56" s="28"/>
      <c r="F56" s="22"/>
      <c r="G56" s="6">
        <f>COUNTIF(H3:H44,"BC")</f>
        <v>0</v>
      </c>
      <c r="H56" s="17">
        <f>((G56/G57)*100)</f>
        <v>0</v>
      </c>
    </row>
    <row r="57" spans="2:8" ht="15" customHeight="1" x14ac:dyDescent="0.25">
      <c r="E57" s="28"/>
      <c r="F57" s="21" t="s">
        <v>7</v>
      </c>
      <c r="G57" s="18">
        <f>SUM(G50:G56)</f>
        <v>42</v>
      </c>
    </row>
    <row r="64" spans="2:8" x14ac:dyDescent="0.25">
      <c r="G64" s="9" t="s">
        <v>7</v>
      </c>
    </row>
    <row r="65" spans="7:8" x14ac:dyDescent="0.25">
      <c r="G65" s="9">
        <v>8</v>
      </c>
      <c r="H65" s="2">
        <v>19.047619047619047</v>
      </c>
    </row>
    <row r="66" spans="7:8" x14ac:dyDescent="0.25">
      <c r="G66" s="9">
        <v>32</v>
      </c>
      <c r="H66" s="2">
        <v>76.19047619047619</v>
      </c>
    </row>
    <row r="67" spans="7:8" x14ac:dyDescent="0.25">
      <c r="G67" s="9">
        <v>1</v>
      </c>
      <c r="H67" s="2">
        <v>2.3809523809523809</v>
      </c>
    </row>
    <row r="68" spans="7:8" x14ac:dyDescent="0.25">
      <c r="G68" s="9">
        <v>0</v>
      </c>
      <c r="H68" s="2">
        <v>0</v>
      </c>
    </row>
    <row r="69" spans="7:8" x14ac:dyDescent="0.25">
      <c r="G69" s="9">
        <v>1</v>
      </c>
      <c r="H69" s="2">
        <v>2.3809523809523809</v>
      </c>
    </row>
    <row r="70" spans="7:8" x14ac:dyDescent="0.25">
      <c r="G70" s="9">
        <v>0</v>
      </c>
      <c r="H70" s="2">
        <v>0</v>
      </c>
    </row>
    <row r="71" spans="7:8" x14ac:dyDescent="0.25">
      <c r="G71" s="9">
        <v>0</v>
      </c>
      <c r="H71" s="2">
        <v>0</v>
      </c>
    </row>
  </sheetData>
  <sheetProtection formatCells="0" formatColumns="0" formatRows="0" insertColumns="0" insertRows="0" insertHyperlinks="0" deleteColumns="0" deleteRows="0" sort="0" autoFilter="0" pivotTables="0"/>
  <autoFilter ref="A2:H44"/>
  <mergeCells count="3">
    <mergeCell ref="C47:E47"/>
    <mergeCell ref="F47:G47"/>
    <mergeCell ref="C54:E5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Nilai_BJM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Kinannia Larasati</dc:creator>
  <cp:lastModifiedBy>SONY</cp:lastModifiedBy>
  <dcterms:created xsi:type="dcterms:W3CDTF">2013-05-16T02:35:20Z</dcterms:created>
  <dcterms:modified xsi:type="dcterms:W3CDTF">2016-12-19T05:54:18Z</dcterms:modified>
</cp:coreProperties>
</file>