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ngku Riza\Desktop\"/>
    </mc:Choice>
  </mc:AlternateContent>
  <bookViews>
    <workbookView xWindow="390" yWindow="555" windowWidth="19815" windowHeight="7365" xr2:uid="{00000000-000D-0000-FFFF-FFFF00000000}"/>
  </bookViews>
  <sheets>
    <sheet name="Nilai_K3-Ganjil1718" sheetId="4" r:id="rId1"/>
    <sheet name="Sheet3" sheetId="3" r:id="rId2"/>
  </sheets>
  <calcPr calcId="171027"/>
</workbook>
</file>

<file path=xl/calcChain.xml><?xml version="1.0" encoding="utf-8"?>
<calcChain xmlns="http://schemas.openxmlformats.org/spreadsheetml/2006/main">
  <c r="F43" i="4" l="1"/>
  <c r="F42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3" i="4"/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3" i="4"/>
  <c r="J37" i="4" l="1"/>
  <c r="J33" i="4"/>
  <c r="J29" i="4"/>
  <c r="J25" i="4"/>
  <c r="J21" i="4"/>
  <c r="J17" i="4"/>
  <c r="J13" i="4"/>
  <c r="J9" i="4"/>
  <c r="J5" i="4"/>
  <c r="J36" i="4"/>
  <c r="J32" i="4"/>
  <c r="J28" i="4"/>
  <c r="J24" i="4"/>
  <c r="J20" i="4"/>
  <c r="J16" i="4"/>
  <c r="J12" i="4"/>
  <c r="J8" i="4"/>
  <c r="J4" i="4"/>
  <c r="J39" i="4"/>
  <c r="J35" i="4"/>
  <c r="J31" i="4"/>
  <c r="J27" i="4"/>
  <c r="J23" i="4"/>
  <c r="J19" i="4"/>
  <c r="J15" i="4"/>
  <c r="J11" i="4"/>
  <c r="J7" i="4"/>
  <c r="J38" i="4"/>
  <c r="J34" i="4"/>
  <c r="J30" i="4"/>
  <c r="J26" i="4"/>
  <c r="J22" i="4"/>
  <c r="J18" i="4"/>
  <c r="J14" i="4"/>
  <c r="J10" i="4"/>
  <c r="J6" i="4"/>
  <c r="J3" i="4" l="1"/>
  <c r="I40" i="4"/>
  <c r="F48" i="4" l="1"/>
  <c r="F45" i="4"/>
  <c r="F46" i="4"/>
  <c r="F47" i="4"/>
  <c r="F44" i="4"/>
  <c r="F49" i="4" l="1"/>
  <c r="H49" i="4" s="1"/>
  <c r="H44" i="4" l="1"/>
  <c r="H45" i="4"/>
  <c r="H47" i="4"/>
  <c r="H48" i="4"/>
  <c r="H46" i="4"/>
  <c r="H43" i="4"/>
  <c r="H42" i="4"/>
</calcChain>
</file>

<file path=xl/sharedStrings.xml><?xml version="1.0" encoding="utf-8"?>
<sst xmlns="http://schemas.openxmlformats.org/spreadsheetml/2006/main" count="67" uniqueCount="62">
  <si>
    <t>NO</t>
  </si>
  <si>
    <t>NIM</t>
  </si>
  <si>
    <t>NAMA</t>
  </si>
  <si>
    <t>NILAI TOTAL</t>
  </si>
  <si>
    <t>INDEX</t>
  </si>
  <si>
    <t>Distribusi nilai</t>
  </si>
  <si>
    <t>A     :</t>
  </si>
  <si>
    <t>:</t>
  </si>
  <si>
    <t>B     :</t>
  </si>
  <si>
    <t>C     :</t>
  </si>
  <si>
    <t>D    :</t>
  </si>
  <si>
    <t>E    :</t>
  </si>
  <si>
    <t>AB</t>
  </si>
  <si>
    <t>BC</t>
  </si>
  <si>
    <t>Jumlah Mahasiswa</t>
  </si>
  <si>
    <t xml:space="preserve">      :</t>
  </si>
  <si>
    <t>`</t>
  </si>
  <si>
    <t>RISYAF FAWWAZ PRADIPTA</t>
  </si>
  <si>
    <t>OKTA MAHENDRA</t>
  </si>
  <si>
    <t>MUHAEMIN ALPARISI</t>
  </si>
  <si>
    <t>JHON GWERY HAPOSAN SILALAHI</t>
  </si>
  <si>
    <t>ARDI FADILAH AKBAR</t>
  </si>
  <si>
    <t>ANDI DHANY MAHENDRA</t>
  </si>
  <si>
    <t>ADITYO CANDRA WIRAWAN</t>
  </si>
  <si>
    <t>DEA FARAH AMALIA</t>
  </si>
  <si>
    <t>GHIFARY HAFIDZUL IHSAN</t>
  </si>
  <si>
    <t>MIFTAH NUR FAUZIAH</t>
  </si>
  <si>
    <t>M. ABIZHAR FAUSAN</t>
  </si>
  <si>
    <t>MADALENA CANOSSA DO ROSARIO</t>
  </si>
  <si>
    <t>ZALFATHIYA KIRANA ADRIAN</t>
  </si>
  <si>
    <t>SANDY TANJUNG</t>
  </si>
  <si>
    <t>MAURA ELSA AYUNDA</t>
  </si>
  <si>
    <t>NOVIA HELNI ASTARI</t>
  </si>
  <si>
    <t>FADILLA NADIFA QOLBI</t>
  </si>
  <si>
    <t>FIRMAN AGUSTINUS HASIHOLAN HUTAURUK</t>
  </si>
  <si>
    <t>BIYANTIKA EMILI TRIASARI</t>
  </si>
  <si>
    <t>YUSUF AJI SUTOPO</t>
  </si>
  <si>
    <t>MUHAMMAD ALFIAN HIDAYAH</t>
  </si>
  <si>
    <t>MUHAMMAD ALFANDHIKA RIZKY</t>
  </si>
  <si>
    <t>AGUS MUHAMMAD PUTRA</t>
  </si>
  <si>
    <t>AURA INDRAWAN</t>
  </si>
  <si>
    <t>FIRMAN SUBAGJA</t>
  </si>
  <si>
    <t>RESY INDIRA INDAH PURNAMA</t>
  </si>
  <si>
    <t>MARIAH QIBTIYAH</t>
  </si>
  <si>
    <t>YUNANDA PRATAMA</t>
  </si>
  <si>
    <t>RIZKI PRASETYO</t>
  </si>
  <si>
    <t>RIVO DWI YULIANTO</t>
  </si>
  <si>
    <t>ZAINUL MUARIFIN</t>
  </si>
  <si>
    <t>RIZKY ADITYA</t>
  </si>
  <si>
    <t>ADI TRI PUTRA SITORUS</t>
  </si>
  <si>
    <t>SAYYID FADHAL TAUFIQUROHMAN</t>
  </si>
  <si>
    <t>BELLA LISTYA ARISIHA</t>
  </si>
  <si>
    <t>AHMAD MUTZAKHI SYAH</t>
  </si>
  <si>
    <t>RODAN HILMI DAWWAS</t>
  </si>
  <si>
    <t>Tugas I (Penerapan K3)</t>
  </si>
  <si>
    <t>Ujikom 1(bantu)</t>
  </si>
  <si>
    <t>UJI KOM 2 (APD)</t>
  </si>
  <si>
    <t>Ujikom 3</t>
  </si>
  <si>
    <t>Tugas Besar</t>
  </si>
  <si>
    <t>Presentasi</t>
  </si>
  <si>
    <t>Tanya Jawab</t>
  </si>
  <si>
    <t>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</si>
</sst>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</font>
    <font>
      <b/>
      <sz val="9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libri"/>
      <family val="2"/>
    </font>
    <font>
      <sz val="9"/>
      <name val="Cambria"/>
      <family val="1"/>
      <scheme val="major"/>
    </font>
    <font>
      <sz val="9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0" xfId="0" applyFont="1" applyFill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2" fontId="5" fillId="2" borderId="0" xfId="0" applyNumberFormat="1" applyFont="1" applyFill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 applyBorder="1" applyAlignment="1">
      <alignment horizontal="center" wrapText="1"/>
    </xf>
    <xf numFmtId="0" fontId="10" fillId="0" borderId="0" xfId="0" applyFont="1"/>
    <xf numFmtId="0" fontId="2" fillId="2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6" fillId="2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9"/>
  <sheetViews>
    <sheetView tabSelected="1" zoomScale="115" zoomScaleNormal="115" workbookViewId="0">
      <selection activeCell="H5" sqref="H5"/>
    </sheetView>
  </sheetViews>
  <sheetFormatPr defaultRowHeight="15" x14ac:dyDescent="0.25"/>
  <cols>
    <col min="1" max="1" width="6" style="4" customWidth="1"/>
    <col min="2" max="2" width="12.28515625" style="4" bestFit="1" customWidth="1"/>
    <col min="3" max="3" width="40.85546875" style="4" bestFit="1" customWidth="1"/>
    <col min="4" max="4" width="9.140625" style="4" customWidth="1"/>
    <col min="5" max="5" width="10.42578125" style="4" customWidth="1"/>
    <col min="6" max="6" width="10.42578125" style="4" bestFit="1" customWidth="1"/>
    <col min="7" max="7" width="10.42578125" style="4" customWidth="1"/>
    <col min="8" max="8" width="10.42578125" style="4" bestFit="1" customWidth="1"/>
    <col min="9" max="9" width="12" style="4" bestFit="1" customWidth="1"/>
    <col min="10" max="10" width="9.140625" style="25"/>
    <col min="11" max="12" width="9.140625" style="4"/>
    <col min="13" max="13" width="10.28515625" style="4" bestFit="1" customWidth="1"/>
    <col min="14" max="14" width="12" style="4" bestFit="1" customWidth="1"/>
    <col min="15" max="16384" width="9.140625" style="4"/>
  </cols>
  <sheetData>
    <row r="2" spans="1:15" ht="15.75" customHeight="1" x14ac:dyDescent="0.25">
      <c r="A2" s="3" t="s">
        <v>0</v>
      </c>
      <c r="B2" s="3" t="s">
        <v>1</v>
      </c>
      <c r="C2" s="3" t="s">
        <v>2</v>
      </c>
      <c r="D2" s="3" t="s">
        <v>54</v>
      </c>
      <c r="E2" s="3" t="s">
        <v>55</v>
      </c>
      <c r="F2" s="3" t="s">
        <v>56</v>
      </c>
      <c r="G2" s="1" t="s">
        <v>57</v>
      </c>
      <c r="H2" s="1" t="s">
        <v>58</v>
      </c>
      <c r="I2" s="3" t="s">
        <v>3</v>
      </c>
      <c r="J2" s="24" t="s">
        <v>4</v>
      </c>
      <c r="M2" s="2" t="s">
        <v>59</v>
      </c>
      <c r="N2" s="2" t="s">
        <v>60</v>
      </c>
      <c r="O2" s="2" t="s">
        <v>61</v>
      </c>
    </row>
    <row r="3" spans="1:15" x14ac:dyDescent="0.25">
      <c r="A3" s="5">
        <v>1</v>
      </c>
      <c r="B3" s="6">
        <v>6705170020</v>
      </c>
      <c r="C3" s="6" t="s">
        <v>17</v>
      </c>
      <c r="D3" s="7">
        <v>82</v>
      </c>
      <c r="E3" s="8">
        <v>83</v>
      </c>
      <c r="F3" s="7">
        <v>81</v>
      </c>
      <c r="G3" s="7">
        <v>79</v>
      </c>
      <c r="H3" s="21">
        <f>((M3+N3+O3)/3)</f>
        <v>75</v>
      </c>
      <c r="I3" s="9">
        <f>((E3*0.2)+(F3*0.2)+(G3*0.2)+(D3*0.1)+(H3*0.3))</f>
        <v>79.3</v>
      </c>
      <c r="J3" s="7" t="str">
        <f>IF(I3&gt;80,"A",IF(I3&gt;70,"AB",IF(I3&gt;65,"B",IF(I3&gt;60,"BC",IF(I3&gt;50,"C",IF(I3&gt;40,"D","E"))))))</f>
        <v>AB</v>
      </c>
      <c r="K3" s="22"/>
      <c r="M3" s="10">
        <v>71</v>
      </c>
      <c r="N3" s="10">
        <v>76</v>
      </c>
      <c r="O3" s="10">
        <v>78</v>
      </c>
    </row>
    <row r="4" spans="1:15" x14ac:dyDescent="0.25">
      <c r="A4" s="5">
        <v>2</v>
      </c>
      <c r="B4" s="6">
        <v>6705170025</v>
      </c>
      <c r="C4" s="6" t="s">
        <v>18</v>
      </c>
      <c r="D4" s="7">
        <v>82</v>
      </c>
      <c r="E4" s="8">
        <v>83</v>
      </c>
      <c r="F4" s="7">
        <v>81</v>
      </c>
      <c r="G4" s="7">
        <v>79</v>
      </c>
      <c r="H4" s="21">
        <f t="shared" ref="H4:H39" si="0">((M4+N4+O4)/3)</f>
        <v>77</v>
      </c>
      <c r="I4" s="9">
        <f t="shared" ref="I4:I39" si="1">((E4*0.2)+(F4*0.2)+(G4*0.2)+(D4*0.1)+(H4*0.3))</f>
        <v>79.899999999999991</v>
      </c>
      <c r="J4" s="7" t="str">
        <f t="shared" ref="J4:J39" si="2">IF(I4&gt;80,"A",IF(I4&gt;70,"AB",IF(I4&gt;65,"B",IF(I4&gt;60,"BC",IF(I4&gt;50,"C",IF(I4&gt;40,"D","E"))))))</f>
        <v>AB</v>
      </c>
      <c r="K4" s="22"/>
      <c r="M4" s="10">
        <v>77</v>
      </c>
      <c r="N4" s="10">
        <v>78</v>
      </c>
      <c r="O4" s="10">
        <v>76</v>
      </c>
    </row>
    <row r="5" spans="1:15" x14ac:dyDescent="0.25">
      <c r="A5" s="5">
        <v>3</v>
      </c>
      <c r="B5" s="6">
        <v>6705170057</v>
      </c>
      <c r="C5" s="6" t="s">
        <v>19</v>
      </c>
      <c r="D5" s="7">
        <v>75</v>
      </c>
      <c r="E5" s="8">
        <v>77</v>
      </c>
      <c r="F5" s="7">
        <v>78</v>
      </c>
      <c r="G5" s="7">
        <v>77</v>
      </c>
      <c r="H5" s="21">
        <f t="shared" si="0"/>
        <v>76</v>
      </c>
      <c r="I5" s="9">
        <f t="shared" si="1"/>
        <v>76.7</v>
      </c>
      <c r="J5" s="7" t="str">
        <f t="shared" si="2"/>
        <v>AB</v>
      </c>
      <c r="M5" s="10">
        <v>75</v>
      </c>
      <c r="N5" s="10">
        <v>78</v>
      </c>
      <c r="O5" s="20">
        <v>75</v>
      </c>
    </row>
    <row r="6" spans="1:15" x14ac:dyDescent="0.25">
      <c r="A6" s="5">
        <v>4</v>
      </c>
      <c r="B6" s="6">
        <v>6705170076</v>
      </c>
      <c r="C6" s="6" t="s">
        <v>20</v>
      </c>
      <c r="D6" s="7">
        <v>70</v>
      </c>
      <c r="E6" s="8">
        <v>78</v>
      </c>
      <c r="F6" s="7">
        <v>79</v>
      </c>
      <c r="G6" s="7">
        <v>73</v>
      </c>
      <c r="H6" s="21">
        <f t="shared" si="0"/>
        <v>74.333333333333329</v>
      </c>
      <c r="I6" s="9">
        <f t="shared" si="1"/>
        <v>75.3</v>
      </c>
      <c r="J6" s="7" t="str">
        <f t="shared" si="2"/>
        <v>AB</v>
      </c>
      <c r="M6" s="10">
        <v>74</v>
      </c>
      <c r="N6" s="10">
        <v>74</v>
      </c>
      <c r="O6" s="10">
        <v>75</v>
      </c>
    </row>
    <row r="7" spans="1:15" x14ac:dyDescent="0.25">
      <c r="A7" s="5">
        <v>5</v>
      </c>
      <c r="B7" s="6">
        <v>6705170089</v>
      </c>
      <c r="C7" s="6" t="s">
        <v>21</v>
      </c>
      <c r="D7" s="7">
        <v>76</v>
      </c>
      <c r="E7" s="8">
        <v>85</v>
      </c>
      <c r="F7" s="7">
        <v>77</v>
      </c>
      <c r="G7" s="7">
        <v>75</v>
      </c>
      <c r="H7" s="21">
        <f t="shared" si="0"/>
        <v>72.666666666666671</v>
      </c>
      <c r="I7" s="9">
        <f t="shared" si="1"/>
        <v>76.8</v>
      </c>
      <c r="J7" s="7" t="str">
        <f t="shared" si="2"/>
        <v>AB</v>
      </c>
      <c r="M7" s="10">
        <v>71</v>
      </c>
      <c r="N7" s="10">
        <v>72</v>
      </c>
      <c r="O7" s="10">
        <v>75</v>
      </c>
    </row>
    <row r="8" spans="1:15" x14ac:dyDescent="0.25">
      <c r="A8" s="5">
        <v>6</v>
      </c>
      <c r="B8" s="6">
        <v>6705170105</v>
      </c>
      <c r="C8" s="6" t="s">
        <v>22</v>
      </c>
      <c r="D8" s="7">
        <v>72</v>
      </c>
      <c r="E8" s="8">
        <v>75</v>
      </c>
      <c r="F8" s="7">
        <v>75</v>
      </c>
      <c r="G8" s="7">
        <v>76</v>
      </c>
      <c r="H8" s="21">
        <f t="shared" si="0"/>
        <v>73</v>
      </c>
      <c r="I8" s="9">
        <f t="shared" si="1"/>
        <v>74.300000000000011</v>
      </c>
      <c r="J8" s="7" t="str">
        <f t="shared" si="2"/>
        <v>AB</v>
      </c>
      <c r="M8" s="10">
        <v>73</v>
      </c>
      <c r="N8" s="10">
        <v>73</v>
      </c>
      <c r="O8" s="10">
        <v>73</v>
      </c>
    </row>
    <row r="9" spans="1:15" x14ac:dyDescent="0.25">
      <c r="A9" s="5">
        <v>7</v>
      </c>
      <c r="B9" s="6">
        <v>6705170109</v>
      </c>
      <c r="C9" s="6" t="s">
        <v>23</v>
      </c>
      <c r="D9" s="7">
        <v>78</v>
      </c>
      <c r="E9" s="8">
        <v>77</v>
      </c>
      <c r="F9" s="7">
        <v>80</v>
      </c>
      <c r="G9" s="7">
        <v>77</v>
      </c>
      <c r="H9" s="21">
        <f t="shared" si="0"/>
        <v>71</v>
      </c>
      <c r="I9" s="9">
        <f t="shared" si="1"/>
        <v>75.899999999999991</v>
      </c>
      <c r="J9" s="7" t="str">
        <f t="shared" si="2"/>
        <v>AB</v>
      </c>
      <c r="M9" s="10">
        <v>73</v>
      </c>
      <c r="N9" s="10">
        <v>70</v>
      </c>
      <c r="O9" s="10">
        <v>70</v>
      </c>
    </row>
    <row r="10" spans="1:15" x14ac:dyDescent="0.25">
      <c r="A10" s="5">
        <v>8</v>
      </c>
      <c r="B10" s="6">
        <v>6705170112</v>
      </c>
      <c r="C10" s="6" t="s">
        <v>24</v>
      </c>
      <c r="D10" s="7">
        <v>79</v>
      </c>
      <c r="E10" s="8">
        <v>76</v>
      </c>
      <c r="F10" s="7">
        <v>79</v>
      </c>
      <c r="G10" s="7">
        <v>73</v>
      </c>
      <c r="H10" s="21">
        <f t="shared" si="0"/>
        <v>72.666666666666671</v>
      </c>
      <c r="I10" s="9">
        <f t="shared" si="1"/>
        <v>75.3</v>
      </c>
      <c r="J10" s="7" t="str">
        <f t="shared" si="2"/>
        <v>AB</v>
      </c>
      <c r="M10" s="10">
        <v>71</v>
      </c>
      <c r="N10" s="10">
        <v>73</v>
      </c>
      <c r="O10" s="10">
        <v>74</v>
      </c>
    </row>
    <row r="11" spans="1:15" x14ac:dyDescent="0.25">
      <c r="A11" s="5">
        <v>9</v>
      </c>
      <c r="B11" s="6">
        <v>6705171066</v>
      </c>
      <c r="C11" s="6" t="s">
        <v>25</v>
      </c>
      <c r="D11" s="7">
        <v>80</v>
      </c>
      <c r="E11" s="8">
        <v>70</v>
      </c>
      <c r="F11" s="7">
        <v>79</v>
      </c>
      <c r="G11" s="7">
        <v>70</v>
      </c>
      <c r="H11" s="21">
        <f t="shared" si="0"/>
        <v>71.666666666666671</v>
      </c>
      <c r="I11" s="9">
        <f t="shared" si="1"/>
        <v>73.3</v>
      </c>
      <c r="J11" s="7" t="str">
        <f t="shared" si="2"/>
        <v>AB</v>
      </c>
      <c r="M11" s="10">
        <v>72</v>
      </c>
      <c r="N11" s="10">
        <v>73</v>
      </c>
      <c r="O11" s="10">
        <v>70</v>
      </c>
    </row>
    <row r="12" spans="1:15" x14ac:dyDescent="0.25">
      <c r="A12" s="5">
        <v>10</v>
      </c>
      <c r="B12" s="6">
        <v>6705171091</v>
      </c>
      <c r="C12" s="6" t="s">
        <v>26</v>
      </c>
      <c r="D12" s="7">
        <v>81</v>
      </c>
      <c r="E12" s="8">
        <v>75</v>
      </c>
      <c r="F12" s="7">
        <v>83</v>
      </c>
      <c r="G12" s="7">
        <v>75</v>
      </c>
      <c r="H12" s="21">
        <f t="shared" si="0"/>
        <v>72.333333333333329</v>
      </c>
      <c r="I12" s="9">
        <f t="shared" si="1"/>
        <v>76.400000000000006</v>
      </c>
      <c r="J12" s="7" t="str">
        <f t="shared" si="2"/>
        <v>AB</v>
      </c>
      <c r="M12" s="10">
        <v>73</v>
      </c>
      <c r="N12" s="10">
        <v>73</v>
      </c>
      <c r="O12" s="10">
        <v>71</v>
      </c>
    </row>
    <row r="13" spans="1:15" x14ac:dyDescent="0.25">
      <c r="A13" s="5">
        <v>11</v>
      </c>
      <c r="B13" s="6">
        <v>6705172139</v>
      </c>
      <c r="C13" s="6" t="s">
        <v>27</v>
      </c>
      <c r="D13" s="7">
        <v>78</v>
      </c>
      <c r="E13" s="8">
        <v>70</v>
      </c>
      <c r="F13" s="7">
        <v>76</v>
      </c>
      <c r="G13" s="7">
        <v>70</v>
      </c>
      <c r="H13" s="21">
        <f t="shared" si="0"/>
        <v>75.333333333333329</v>
      </c>
      <c r="I13" s="9">
        <f t="shared" si="1"/>
        <v>73.599999999999994</v>
      </c>
      <c r="J13" s="7" t="str">
        <f t="shared" si="2"/>
        <v>AB</v>
      </c>
      <c r="M13" s="10">
        <v>76</v>
      </c>
      <c r="N13" s="10">
        <v>76</v>
      </c>
      <c r="O13" s="10">
        <v>74</v>
      </c>
    </row>
    <row r="14" spans="1:15" x14ac:dyDescent="0.25">
      <c r="A14" s="5">
        <v>12</v>
      </c>
      <c r="B14" s="6">
        <v>6705173147</v>
      </c>
      <c r="C14" s="6" t="s">
        <v>28</v>
      </c>
      <c r="D14" s="7">
        <v>85</v>
      </c>
      <c r="E14" s="8">
        <v>76</v>
      </c>
      <c r="F14" s="7">
        <v>79</v>
      </c>
      <c r="G14" s="7">
        <v>72</v>
      </c>
      <c r="H14" s="21">
        <f t="shared" si="0"/>
        <v>75.666666666666671</v>
      </c>
      <c r="I14" s="9">
        <f t="shared" si="1"/>
        <v>76.599999999999994</v>
      </c>
      <c r="J14" s="7" t="str">
        <f t="shared" si="2"/>
        <v>AB</v>
      </c>
      <c r="M14" s="10">
        <v>75</v>
      </c>
      <c r="N14" s="10">
        <v>77</v>
      </c>
      <c r="O14" s="10">
        <v>75</v>
      </c>
    </row>
    <row r="15" spans="1:15" x14ac:dyDescent="0.25">
      <c r="A15" s="5">
        <v>13</v>
      </c>
      <c r="B15" s="6">
        <v>6705174004</v>
      </c>
      <c r="C15" s="6" t="s">
        <v>29</v>
      </c>
      <c r="D15" s="7">
        <v>78</v>
      </c>
      <c r="E15" s="8">
        <v>76</v>
      </c>
      <c r="F15" s="7">
        <v>75</v>
      </c>
      <c r="G15" s="7">
        <v>72</v>
      </c>
      <c r="H15" s="21">
        <f t="shared" si="0"/>
        <v>75.666666666666671</v>
      </c>
      <c r="I15" s="9">
        <f t="shared" si="1"/>
        <v>75.100000000000009</v>
      </c>
      <c r="J15" s="7" t="str">
        <f t="shared" si="2"/>
        <v>AB</v>
      </c>
      <c r="M15" s="10">
        <v>75</v>
      </c>
      <c r="N15" s="10">
        <v>77</v>
      </c>
      <c r="O15" s="10">
        <v>75</v>
      </c>
    </row>
    <row r="16" spans="1:15" x14ac:dyDescent="0.25">
      <c r="A16" s="5">
        <v>14</v>
      </c>
      <c r="B16" s="6">
        <v>6705174007</v>
      </c>
      <c r="C16" s="6" t="s">
        <v>30</v>
      </c>
      <c r="D16" s="7">
        <v>78</v>
      </c>
      <c r="E16" s="8">
        <v>75</v>
      </c>
      <c r="F16" s="7">
        <v>81</v>
      </c>
      <c r="G16" s="7">
        <v>76</v>
      </c>
      <c r="H16" s="21">
        <f t="shared" si="0"/>
        <v>75.333333333333329</v>
      </c>
      <c r="I16" s="9">
        <f t="shared" si="1"/>
        <v>76.8</v>
      </c>
      <c r="J16" s="7" t="str">
        <f t="shared" si="2"/>
        <v>AB</v>
      </c>
      <c r="M16" s="10">
        <v>76</v>
      </c>
      <c r="N16" s="10">
        <v>76</v>
      </c>
      <c r="O16" s="10">
        <v>74</v>
      </c>
    </row>
    <row r="17" spans="1:15" x14ac:dyDescent="0.25">
      <c r="A17" s="5">
        <v>15</v>
      </c>
      <c r="B17" s="6">
        <v>6705174010</v>
      </c>
      <c r="C17" s="6" t="s">
        <v>31</v>
      </c>
      <c r="D17" s="7">
        <v>78</v>
      </c>
      <c r="E17" s="8">
        <v>75</v>
      </c>
      <c r="F17" s="7">
        <v>76</v>
      </c>
      <c r="G17" s="7">
        <v>75</v>
      </c>
      <c r="H17" s="21">
        <f t="shared" si="0"/>
        <v>72.333333333333329</v>
      </c>
      <c r="I17" s="9">
        <f t="shared" si="1"/>
        <v>74.7</v>
      </c>
      <c r="J17" s="7" t="str">
        <f t="shared" si="2"/>
        <v>AB</v>
      </c>
      <c r="M17" s="10">
        <v>73</v>
      </c>
      <c r="N17" s="10">
        <v>73</v>
      </c>
      <c r="O17" s="10">
        <v>71</v>
      </c>
    </row>
    <row r="18" spans="1:15" x14ac:dyDescent="0.25">
      <c r="A18" s="5">
        <v>16</v>
      </c>
      <c r="B18" s="6">
        <v>6705174014</v>
      </c>
      <c r="C18" s="6" t="s">
        <v>32</v>
      </c>
      <c r="D18" s="7">
        <v>79</v>
      </c>
      <c r="E18" s="8">
        <v>76</v>
      </c>
      <c r="F18" s="7">
        <v>82</v>
      </c>
      <c r="G18" s="7">
        <v>72</v>
      </c>
      <c r="H18" s="21">
        <f t="shared" si="0"/>
        <v>71.666666666666671</v>
      </c>
      <c r="I18" s="9">
        <f t="shared" si="1"/>
        <v>75.400000000000006</v>
      </c>
      <c r="J18" s="7" t="str">
        <f t="shared" si="2"/>
        <v>AB</v>
      </c>
      <c r="M18" s="10">
        <v>72</v>
      </c>
      <c r="N18" s="10">
        <v>73</v>
      </c>
      <c r="O18" s="10">
        <v>70</v>
      </c>
    </row>
    <row r="19" spans="1:15" x14ac:dyDescent="0.25">
      <c r="A19" s="5">
        <v>17</v>
      </c>
      <c r="B19" s="6">
        <v>6705174029</v>
      </c>
      <c r="C19" s="6" t="s">
        <v>33</v>
      </c>
      <c r="D19" s="7">
        <v>76</v>
      </c>
      <c r="E19" s="8">
        <v>76</v>
      </c>
      <c r="F19" s="7">
        <v>76</v>
      </c>
      <c r="G19" s="7">
        <v>72</v>
      </c>
      <c r="H19" s="21">
        <f t="shared" si="0"/>
        <v>72.666666666666671</v>
      </c>
      <c r="I19" s="9">
        <f t="shared" si="1"/>
        <v>74.2</v>
      </c>
      <c r="J19" s="7" t="str">
        <f t="shared" si="2"/>
        <v>AB</v>
      </c>
      <c r="M19" s="10">
        <v>71</v>
      </c>
      <c r="N19" s="10">
        <v>73</v>
      </c>
      <c r="O19" s="10">
        <v>74</v>
      </c>
    </row>
    <row r="20" spans="1:15" x14ac:dyDescent="0.25">
      <c r="A20" s="5">
        <v>18</v>
      </c>
      <c r="B20" s="6">
        <v>6705174032</v>
      </c>
      <c r="C20" s="6" t="s">
        <v>34</v>
      </c>
      <c r="D20" s="7">
        <v>75</v>
      </c>
      <c r="E20" s="8">
        <v>70</v>
      </c>
      <c r="F20" s="7">
        <v>75</v>
      </c>
      <c r="G20" s="7">
        <v>70</v>
      </c>
      <c r="H20" s="21">
        <f t="shared" si="0"/>
        <v>71</v>
      </c>
      <c r="I20" s="9">
        <f t="shared" si="1"/>
        <v>71.8</v>
      </c>
      <c r="J20" s="7" t="str">
        <f t="shared" si="2"/>
        <v>AB</v>
      </c>
      <c r="M20" s="10">
        <v>73</v>
      </c>
      <c r="N20" s="10">
        <v>70</v>
      </c>
      <c r="O20" s="10">
        <v>70</v>
      </c>
    </row>
    <row r="21" spans="1:15" x14ac:dyDescent="0.25">
      <c r="A21" s="5">
        <v>19</v>
      </c>
      <c r="B21" s="6">
        <v>6705174034</v>
      </c>
      <c r="C21" s="6" t="s">
        <v>35</v>
      </c>
      <c r="D21" s="7">
        <v>78</v>
      </c>
      <c r="E21" s="8">
        <v>76</v>
      </c>
      <c r="F21" s="7">
        <v>77</v>
      </c>
      <c r="G21" s="7">
        <v>73</v>
      </c>
      <c r="H21" s="21">
        <f t="shared" si="0"/>
        <v>73</v>
      </c>
      <c r="I21" s="9">
        <f t="shared" si="1"/>
        <v>74.900000000000006</v>
      </c>
      <c r="J21" s="7" t="str">
        <f t="shared" si="2"/>
        <v>AB</v>
      </c>
      <c r="M21" s="10">
        <v>73</v>
      </c>
      <c r="N21" s="10">
        <v>73</v>
      </c>
      <c r="O21" s="10">
        <v>73</v>
      </c>
    </row>
    <row r="22" spans="1:15" x14ac:dyDescent="0.25">
      <c r="A22" s="5">
        <v>20</v>
      </c>
      <c r="B22" s="6">
        <v>6705174040</v>
      </c>
      <c r="C22" s="6" t="s">
        <v>36</v>
      </c>
      <c r="D22" s="7">
        <v>76</v>
      </c>
      <c r="E22" s="11">
        <v>73</v>
      </c>
      <c r="F22" s="7">
        <v>79</v>
      </c>
      <c r="G22" s="7">
        <v>79</v>
      </c>
      <c r="H22" s="21">
        <f t="shared" si="0"/>
        <v>72.666666666666671</v>
      </c>
      <c r="I22" s="9">
        <f t="shared" si="1"/>
        <v>75.600000000000009</v>
      </c>
      <c r="J22" s="7" t="str">
        <f t="shared" si="2"/>
        <v>AB</v>
      </c>
      <c r="M22" s="10">
        <v>71</v>
      </c>
      <c r="N22" s="10">
        <v>72</v>
      </c>
      <c r="O22" s="10">
        <v>75</v>
      </c>
    </row>
    <row r="23" spans="1:15" x14ac:dyDescent="0.25">
      <c r="A23" s="5">
        <v>21</v>
      </c>
      <c r="B23" s="6">
        <v>6705174044</v>
      </c>
      <c r="C23" s="6" t="s">
        <v>37</v>
      </c>
      <c r="D23" s="7">
        <v>78</v>
      </c>
      <c r="E23" s="8">
        <v>83</v>
      </c>
      <c r="F23" s="7">
        <v>77</v>
      </c>
      <c r="G23" s="7">
        <v>79</v>
      </c>
      <c r="H23" s="21">
        <f t="shared" si="0"/>
        <v>74.333333333333329</v>
      </c>
      <c r="I23" s="9">
        <f t="shared" si="1"/>
        <v>77.899999999999991</v>
      </c>
      <c r="J23" s="7" t="str">
        <f t="shared" si="2"/>
        <v>AB</v>
      </c>
      <c r="M23" s="10">
        <v>74</v>
      </c>
      <c r="N23" s="10">
        <v>74</v>
      </c>
      <c r="O23" s="10">
        <v>75</v>
      </c>
    </row>
    <row r="24" spans="1:15" x14ac:dyDescent="0.25">
      <c r="A24" s="5">
        <v>22</v>
      </c>
      <c r="B24" s="6">
        <v>6705174048</v>
      </c>
      <c r="C24" s="6" t="s">
        <v>38</v>
      </c>
      <c r="D24" s="7">
        <v>78</v>
      </c>
      <c r="E24" s="8">
        <v>75</v>
      </c>
      <c r="F24" s="7">
        <v>78</v>
      </c>
      <c r="G24" s="7">
        <v>76</v>
      </c>
      <c r="H24" s="21">
        <f t="shared" si="0"/>
        <v>76</v>
      </c>
      <c r="I24" s="9">
        <f t="shared" si="1"/>
        <v>76.400000000000006</v>
      </c>
      <c r="J24" s="7" t="str">
        <f t="shared" si="2"/>
        <v>AB</v>
      </c>
      <c r="M24" s="10">
        <v>75</v>
      </c>
      <c r="N24" s="10">
        <v>78</v>
      </c>
      <c r="O24" s="20">
        <v>75</v>
      </c>
    </row>
    <row r="25" spans="1:15" x14ac:dyDescent="0.25">
      <c r="A25" s="5">
        <v>23</v>
      </c>
      <c r="B25" s="6">
        <v>6705174053</v>
      </c>
      <c r="C25" s="6" t="s">
        <v>39</v>
      </c>
      <c r="D25" s="7">
        <v>79</v>
      </c>
      <c r="E25" s="8">
        <v>78</v>
      </c>
      <c r="F25" s="7">
        <v>81</v>
      </c>
      <c r="G25" s="7">
        <v>73</v>
      </c>
      <c r="H25" s="21">
        <f t="shared" si="0"/>
        <v>77</v>
      </c>
      <c r="I25" s="9">
        <f t="shared" si="1"/>
        <v>77.400000000000006</v>
      </c>
      <c r="J25" s="7" t="str">
        <f t="shared" si="2"/>
        <v>AB</v>
      </c>
      <c r="M25" s="10">
        <v>77</v>
      </c>
      <c r="N25" s="10">
        <v>78</v>
      </c>
      <c r="O25" s="10">
        <v>76</v>
      </c>
    </row>
    <row r="26" spans="1:15" x14ac:dyDescent="0.25">
      <c r="A26" s="5">
        <v>24</v>
      </c>
      <c r="B26" s="6">
        <v>6705174061</v>
      </c>
      <c r="C26" s="6" t="s">
        <v>40</v>
      </c>
      <c r="D26" s="7">
        <v>78</v>
      </c>
      <c r="E26" s="8">
        <v>76</v>
      </c>
      <c r="F26" s="7">
        <v>79</v>
      </c>
      <c r="G26" s="7">
        <v>73</v>
      </c>
      <c r="H26" s="21">
        <f t="shared" si="0"/>
        <v>75</v>
      </c>
      <c r="I26" s="9">
        <f t="shared" si="1"/>
        <v>75.900000000000006</v>
      </c>
      <c r="J26" s="7" t="str">
        <f t="shared" si="2"/>
        <v>AB</v>
      </c>
      <c r="M26" s="10">
        <v>71</v>
      </c>
      <c r="N26" s="10">
        <v>76</v>
      </c>
      <c r="O26" s="10">
        <v>78</v>
      </c>
    </row>
    <row r="27" spans="1:15" x14ac:dyDescent="0.25">
      <c r="A27" s="5">
        <v>25</v>
      </c>
      <c r="B27" s="6">
        <v>6705174062</v>
      </c>
      <c r="C27" s="6" t="s">
        <v>41</v>
      </c>
      <c r="D27" s="7">
        <v>78</v>
      </c>
      <c r="E27" s="8">
        <v>77</v>
      </c>
      <c r="F27" s="7">
        <v>75</v>
      </c>
      <c r="G27" s="7">
        <v>77</v>
      </c>
      <c r="H27" s="21">
        <f t="shared" si="0"/>
        <v>73</v>
      </c>
      <c r="I27" s="9">
        <f t="shared" si="1"/>
        <v>75.5</v>
      </c>
      <c r="J27" s="7" t="str">
        <f t="shared" si="2"/>
        <v>AB</v>
      </c>
      <c r="M27" s="10">
        <v>73</v>
      </c>
      <c r="N27" s="10">
        <v>73</v>
      </c>
      <c r="O27" s="10">
        <v>73</v>
      </c>
    </row>
    <row r="28" spans="1:15" x14ac:dyDescent="0.25">
      <c r="A28" s="5">
        <v>26</v>
      </c>
      <c r="B28" s="6">
        <v>6705174073</v>
      </c>
      <c r="C28" s="6" t="s">
        <v>42</v>
      </c>
      <c r="D28" s="7">
        <v>79</v>
      </c>
      <c r="E28" s="8">
        <v>75</v>
      </c>
      <c r="F28" s="7">
        <v>80</v>
      </c>
      <c r="G28" s="7">
        <v>75</v>
      </c>
      <c r="H28" s="21">
        <f t="shared" si="0"/>
        <v>72.666666666666671</v>
      </c>
      <c r="I28" s="9">
        <f t="shared" si="1"/>
        <v>75.7</v>
      </c>
      <c r="J28" s="7" t="str">
        <f t="shared" si="2"/>
        <v>AB</v>
      </c>
      <c r="M28" s="10">
        <v>71</v>
      </c>
      <c r="N28" s="10">
        <v>72</v>
      </c>
      <c r="O28" s="10">
        <v>75</v>
      </c>
    </row>
    <row r="29" spans="1:15" x14ac:dyDescent="0.25">
      <c r="A29" s="5">
        <v>27</v>
      </c>
      <c r="B29" s="6">
        <v>6705174079</v>
      </c>
      <c r="C29" s="6" t="s">
        <v>43</v>
      </c>
      <c r="D29" s="7">
        <v>77</v>
      </c>
      <c r="E29" s="8">
        <v>75</v>
      </c>
      <c r="F29" s="7">
        <v>77</v>
      </c>
      <c r="G29" s="7">
        <v>75</v>
      </c>
      <c r="H29" s="21">
        <f t="shared" si="0"/>
        <v>74.333333333333329</v>
      </c>
      <c r="I29" s="9">
        <f t="shared" si="1"/>
        <v>75.400000000000006</v>
      </c>
      <c r="J29" s="7" t="str">
        <f t="shared" si="2"/>
        <v>AB</v>
      </c>
      <c r="M29" s="10">
        <v>74</v>
      </c>
      <c r="N29" s="10">
        <v>74</v>
      </c>
      <c r="O29" s="10">
        <v>75</v>
      </c>
    </row>
    <row r="30" spans="1:15" x14ac:dyDescent="0.25">
      <c r="A30" s="5">
        <v>28</v>
      </c>
      <c r="B30" s="6">
        <v>6705174085</v>
      </c>
      <c r="C30" s="6" t="s">
        <v>44</v>
      </c>
      <c r="D30" s="7">
        <v>78</v>
      </c>
      <c r="E30" s="8">
        <v>85</v>
      </c>
      <c r="F30" s="7">
        <v>83</v>
      </c>
      <c r="G30" s="7">
        <v>75</v>
      </c>
      <c r="H30" s="21">
        <f t="shared" si="0"/>
        <v>76</v>
      </c>
      <c r="I30" s="9">
        <f t="shared" si="1"/>
        <v>79.2</v>
      </c>
      <c r="J30" s="7" t="str">
        <f t="shared" si="2"/>
        <v>AB</v>
      </c>
      <c r="K30" s="22"/>
      <c r="M30" s="10">
        <v>75</v>
      </c>
      <c r="N30" s="10">
        <v>78</v>
      </c>
      <c r="O30" s="20">
        <v>75</v>
      </c>
    </row>
    <row r="31" spans="1:15" x14ac:dyDescent="0.25">
      <c r="A31" s="5">
        <v>29</v>
      </c>
      <c r="B31" s="6">
        <v>6705174096</v>
      </c>
      <c r="C31" s="6" t="s">
        <v>45</v>
      </c>
      <c r="D31" s="7">
        <v>78</v>
      </c>
      <c r="E31" s="8">
        <v>83</v>
      </c>
      <c r="F31" s="7">
        <v>79</v>
      </c>
      <c r="G31" s="7">
        <v>79</v>
      </c>
      <c r="H31" s="21">
        <f t="shared" si="0"/>
        <v>77</v>
      </c>
      <c r="I31" s="9">
        <f t="shared" si="1"/>
        <v>79.099999999999994</v>
      </c>
      <c r="J31" s="7" t="str">
        <f t="shared" si="2"/>
        <v>AB</v>
      </c>
      <c r="K31" s="22"/>
      <c r="M31" s="10">
        <v>77</v>
      </c>
      <c r="N31" s="10">
        <v>78</v>
      </c>
      <c r="O31" s="10">
        <v>76</v>
      </c>
    </row>
    <row r="32" spans="1:15" x14ac:dyDescent="0.25">
      <c r="A32" s="5">
        <v>30</v>
      </c>
      <c r="B32" s="6">
        <v>6705174100</v>
      </c>
      <c r="C32" s="6" t="s">
        <v>46</v>
      </c>
      <c r="D32" s="7">
        <v>81</v>
      </c>
      <c r="E32" s="8">
        <v>75</v>
      </c>
      <c r="F32" s="7">
        <v>75</v>
      </c>
      <c r="G32" s="7">
        <v>76</v>
      </c>
      <c r="H32" s="21">
        <f t="shared" si="0"/>
        <v>75</v>
      </c>
      <c r="I32" s="9">
        <f t="shared" si="1"/>
        <v>75.800000000000011</v>
      </c>
      <c r="J32" s="7" t="str">
        <f t="shared" si="2"/>
        <v>AB</v>
      </c>
      <c r="M32" s="10">
        <v>71</v>
      </c>
      <c r="N32" s="10">
        <v>76</v>
      </c>
      <c r="O32" s="10">
        <v>78</v>
      </c>
    </row>
    <row r="33" spans="1:15" x14ac:dyDescent="0.25">
      <c r="A33" s="5">
        <v>31</v>
      </c>
      <c r="B33" s="6">
        <v>6705174114</v>
      </c>
      <c r="C33" s="6" t="s">
        <v>47</v>
      </c>
      <c r="D33" s="7">
        <v>78</v>
      </c>
      <c r="E33" s="8">
        <v>77</v>
      </c>
      <c r="F33" s="7">
        <v>81</v>
      </c>
      <c r="G33" s="7">
        <v>77</v>
      </c>
      <c r="H33" s="21">
        <f t="shared" si="0"/>
        <v>71</v>
      </c>
      <c r="I33" s="9">
        <f t="shared" si="1"/>
        <v>76.099999999999994</v>
      </c>
      <c r="J33" s="7" t="str">
        <f t="shared" si="2"/>
        <v>AB</v>
      </c>
      <c r="M33" s="10">
        <v>73</v>
      </c>
      <c r="N33" s="10">
        <v>70</v>
      </c>
      <c r="O33" s="10">
        <v>70</v>
      </c>
    </row>
    <row r="34" spans="1:15" x14ac:dyDescent="0.25">
      <c r="A34" s="5">
        <v>32</v>
      </c>
      <c r="B34" s="6">
        <v>6705174118</v>
      </c>
      <c r="C34" s="6" t="s">
        <v>48</v>
      </c>
      <c r="D34" s="7">
        <v>75</v>
      </c>
      <c r="E34" s="8">
        <v>70</v>
      </c>
      <c r="F34" s="7">
        <v>81</v>
      </c>
      <c r="G34" s="7">
        <v>70</v>
      </c>
      <c r="H34" s="21">
        <f t="shared" si="0"/>
        <v>72.666666666666671</v>
      </c>
      <c r="I34" s="9">
        <f t="shared" si="1"/>
        <v>73.5</v>
      </c>
      <c r="J34" s="7" t="str">
        <f t="shared" si="2"/>
        <v>AB</v>
      </c>
      <c r="M34" s="10">
        <v>71</v>
      </c>
      <c r="N34" s="10">
        <v>73</v>
      </c>
      <c r="O34" s="10">
        <v>74</v>
      </c>
    </row>
    <row r="35" spans="1:15" x14ac:dyDescent="0.25">
      <c r="A35" s="5">
        <v>33</v>
      </c>
      <c r="B35" s="6">
        <v>6705174122</v>
      </c>
      <c r="C35" s="6" t="s">
        <v>49</v>
      </c>
      <c r="D35" s="7">
        <v>78</v>
      </c>
      <c r="E35" s="8">
        <v>78</v>
      </c>
      <c r="F35" s="7">
        <v>81</v>
      </c>
      <c r="G35" s="7">
        <v>73</v>
      </c>
      <c r="H35" s="21">
        <f t="shared" si="0"/>
        <v>71.666666666666671</v>
      </c>
      <c r="I35" s="9">
        <f t="shared" si="1"/>
        <v>75.7</v>
      </c>
      <c r="J35" s="7" t="str">
        <f t="shared" si="2"/>
        <v>AB</v>
      </c>
      <c r="M35" s="10">
        <v>72</v>
      </c>
      <c r="N35" s="10">
        <v>73</v>
      </c>
      <c r="O35" s="10">
        <v>70</v>
      </c>
    </row>
    <row r="36" spans="1:15" x14ac:dyDescent="0.25">
      <c r="A36" s="5">
        <v>34</v>
      </c>
      <c r="B36" s="6">
        <v>6705174126</v>
      </c>
      <c r="C36" s="6" t="s">
        <v>50</v>
      </c>
      <c r="D36" s="7">
        <v>75</v>
      </c>
      <c r="E36" s="8">
        <v>83</v>
      </c>
      <c r="F36" s="7">
        <v>81</v>
      </c>
      <c r="G36" s="7">
        <v>79</v>
      </c>
      <c r="H36" s="21">
        <f t="shared" si="0"/>
        <v>72.333333333333329</v>
      </c>
      <c r="I36" s="9">
        <f t="shared" si="1"/>
        <v>77.8</v>
      </c>
      <c r="J36" s="7" t="str">
        <f t="shared" si="2"/>
        <v>AB</v>
      </c>
      <c r="M36" s="10">
        <v>73</v>
      </c>
      <c r="N36" s="10">
        <v>73</v>
      </c>
      <c r="O36" s="10">
        <v>71</v>
      </c>
    </row>
    <row r="37" spans="1:15" x14ac:dyDescent="0.25">
      <c r="A37" s="5">
        <v>35</v>
      </c>
      <c r="B37" s="6">
        <v>6705174131</v>
      </c>
      <c r="C37" s="6" t="s">
        <v>51</v>
      </c>
      <c r="D37" s="7">
        <v>80</v>
      </c>
      <c r="E37" s="8">
        <v>85</v>
      </c>
      <c r="F37" s="7">
        <v>81</v>
      </c>
      <c r="G37" s="7">
        <v>75</v>
      </c>
      <c r="H37" s="21">
        <f t="shared" si="0"/>
        <v>75.333333333333329</v>
      </c>
      <c r="I37" s="9">
        <f t="shared" si="1"/>
        <v>78.8</v>
      </c>
      <c r="J37" s="7" t="str">
        <f t="shared" si="2"/>
        <v>AB</v>
      </c>
      <c r="M37" s="10">
        <v>76</v>
      </c>
      <c r="N37" s="10">
        <v>76</v>
      </c>
      <c r="O37" s="10">
        <v>74</v>
      </c>
    </row>
    <row r="38" spans="1:15" x14ac:dyDescent="0.25">
      <c r="A38" s="5">
        <v>36</v>
      </c>
      <c r="B38" s="12">
        <v>6705174135</v>
      </c>
      <c r="C38" s="6" t="s">
        <v>52</v>
      </c>
      <c r="D38" s="7">
        <v>81</v>
      </c>
      <c r="E38" s="8">
        <v>85</v>
      </c>
      <c r="F38" s="7">
        <v>79</v>
      </c>
      <c r="G38" s="7">
        <v>75</v>
      </c>
      <c r="H38" s="21">
        <f t="shared" si="0"/>
        <v>75.666666666666671</v>
      </c>
      <c r="I38" s="9">
        <f t="shared" si="1"/>
        <v>78.599999999999994</v>
      </c>
      <c r="J38" s="7" t="str">
        <f t="shared" si="2"/>
        <v>AB</v>
      </c>
      <c r="K38" s="22"/>
      <c r="M38" s="10">
        <v>75</v>
      </c>
      <c r="N38" s="10">
        <v>77</v>
      </c>
      <c r="O38" s="10">
        <v>75</v>
      </c>
    </row>
    <row r="39" spans="1:15" x14ac:dyDescent="0.25">
      <c r="A39" s="5">
        <v>37</v>
      </c>
      <c r="B39" s="6">
        <v>6705174144</v>
      </c>
      <c r="C39" s="6" t="s">
        <v>53</v>
      </c>
      <c r="D39" s="7">
        <v>75</v>
      </c>
      <c r="E39" s="8">
        <v>78</v>
      </c>
      <c r="F39" s="7">
        <v>77</v>
      </c>
      <c r="G39" s="7">
        <v>73</v>
      </c>
      <c r="H39" s="21">
        <f t="shared" si="0"/>
        <v>77</v>
      </c>
      <c r="I39" s="9">
        <f t="shared" si="1"/>
        <v>76.2</v>
      </c>
      <c r="J39" s="7" t="str">
        <f t="shared" si="2"/>
        <v>AB</v>
      </c>
      <c r="M39" s="10">
        <v>77</v>
      </c>
      <c r="N39" s="10">
        <v>78</v>
      </c>
      <c r="O39" s="10">
        <v>76</v>
      </c>
    </row>
    <row r="40" spans="1:15" x14ac:dyDescent="0.25">
      <c r="I40" s="13">
        <f>AVERAGE(I3:I39)</f>
        <v>76.132432432432452</v>
      </c>
    </row>
    <row r="41" spans="1:15" x14ac:dyDescent="0.25">
      <c r="I41" s="13"/>
    </row>
    <row r="42" spans="1:15" x14ac:dyDescent="0.25">
      <c r="C42" s="23" t="s">
        <v>5</v>
      </c>
      <c r="D42" s="23"/>
      <c r="E42" s="14" t="s">
        <v>6</v>
      </c>
      <c r="F42" s="15">
        <f>COUNTIF(J3:J39,"A")</f>
        <v>0</v>
      </c>
      <c r="G42" s="15" t="s">
        <v>7</v>
      </c>
      <c r="H42" s="16">
        <f>((F42/$F$49)*100)</f>
        <v>0</v>
      </c>
    </row>
    <row r="43" spans="1:15" x14ac:dyDescent="0.25">
      <c r="A43" s="17" t="s">
        <v>16</v>
      </c>
      <c r="C43" s="18"/>
      <c r="D43" s="19"/>
      <c r="E43" s="14" t="s">
        <v>12</v>
      </c>
      <c r="F43" s="15">
        <f>COUNTIF(J3:J39,"AB")</f>
        <v>37</v>
      </c>
      <c r="G43" s="15"/>
      <c r="H43" s="16">
        <f t="shared" ref="H43:H49" si="3">((F43/$F$49)*100)</f>
        <v>100</v>
      </c>
    </row>
    <row r="44" spans="1:15" x14ac:dyDescent="0.25">
      <c r="C44" s="18"/>
      <c r="D44" s="19"/>
      <c r="E44" s="14" t="s">
        <v>8</v>
      </c>
      <c r="F44" s="15">
        <f>COUNTIF(J3:J39,"B")</f>
        <v>0</v>
      </c>
      <c r="G44" s="15" t="s">
        <v>7</v>
      </c>
      <c r="H44" s="16">
        <f t="shared" si="3"/>
        <v>0</v>
      </c>
    </row>
    <row r="45" spans="1:15" x14ac:dyDescent="0.25">
      <c r="C45" s="18"/>
      <c r="D45" s="19"/>
      <c r="E45" s="14" t="s">
        <v>13</v>
      </c>
      <c r="F45" s="15">
        <f>COUNTIF(J3:J39,"BC")</f>
        <v>0</v>
      </c>
      <c r="G45" s="15"/>
      <c r="H45" s="16">
        <f t="shared" si="3"/>
        <v>0</v>
      </c>
    </row>
    <row r="46" spans="1:15" x14ac:dyDescent="0.25">
      <c r="C46" s="18"/>
      <c r="D46" s="19"/>
      <c r="E46" s="14" t="s">
        <v>9</v>
      </c>
      <c r="F46" s="15">
        <f>COUNTIF(J3:J39,"C")</f>
        <v>0</v>
      </c>
      <c r="G46" s="15" t="s">
        <v>7</v>
      </c>
      <c r="H46" s="16">
        <f t="shared" si="3"/>
        <v>0</v>
      </c>
    </row>
    <row r="47" spans="1:15" x14ac:dyDescent="0.25">
      <c r="C47" s="18"/>
      <c r="D47" s="19"/>
      <c r="E47" s="14" t="s">
        <v>10</v>
      </c>
      <c r="F47" s="15">
        <f>COUNTIF(J3:J39,"D")</f>
        <v>0</v>
      </c>
      <c r="G47" s="15" t="s">
        <v>7</v>
      </c>
      <c r="H47" s="16">
        <f t="shared" si="3"/>
        <v>0</v>
      </c>
    </row>
    <row r="48" spans="1:15" x14ac:dyDescent="0.25">
      <c r="C48" s="18"/>
      <c r="D48" s="19"/>
      <c r="E48" s="14" t="s">
        <v>11</v>
      </c>
      <c r="F48" s="15">
        <f>COUNTIF(J3:J39,"E")</f>
        <v>0</v>
      </c>
      <c r="G48" s="15" t="s">
        <v>7</v>
      </c>
      <c r="H48" s="16">
        <f t="shared" si="3"/>
        <v>0</v>
      </c>
    </row>
    <row r="49" spans="3:8" x14ac:dyDescent="0.25">
      <c r="C49" s="23" t="s">
        <v>14</v>
      </c>
      <c r="D49" s="23"/>
      <c r="E49" s="14" t="s">
        <v>15</v>
      </c>
      <c r="F49" s="15">
        <f>SUM(F42:F48)</f>
        <v>37</v>
      </c>
      <c r="G49" s="15" t="s">
        <v>7</v>
      </c>
      <c r="H49" s="16">
        <f t="shared" si="3"/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C42:D42"/>
    <mergeCell ref="C49:D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0" workbookViewId="0">
      <selection activeCell="G31" sqref="G31"/>
    </sheetView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Nilai_K3-Ganjil1718</vt:lpstr>
      <vt:lpstr>Sheet3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Kinannia Larasati</dc:creator>
  <cp:lastModifiedBy>Tengku Riza</cp:lastModifiedBy>
  <dcterms:created xsi:type="dcterms:W3CDTF">2013-05-16T02:35:20Z</dcterms:created>
  <dcterms:modified xsi:type="dcterms:W3CDTF">2017-12-06T07:12:31Z</dcterms:modified>
</cp:coreProperties>
</file>